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vantage\Desktop\"/>
    </mc:Choice>
  </mc:AlternateContent>
  <xr:revisionPtr revIDLastSave="0" documentId="8_{47A83EFF-F864-449D-8EC7-4921661B52CB}" xr6:coauthVersionLast="46" xr6:coauthVersionMax="46" xr10:uidLastSave="{00000000-0000-0000-0000-000000000000}"/>
  <bookViews>
    <workbookView xWindow="-108" yWindow="-108" windowWidth="23256" windowHeight="12576" activeTab="6" xr2:uid="{00000000-000D-0000-FFFF-FFFF00000000}"/>
  </bookViews>
  <sheets>
    <sheet name="Base Premium" sheetId="1" r:id="rId1"/>
    <sheet name="1st Fortnight" sheetId="12" r:id="rId2"/>
    <sheet name="2nd Fortnight" sheetId="25" r:id="rId3"/>
    <sheet name="3rd Fortnight" sheetId="26" r:id="rId4"/>
    <sheet name="4th Fortnight" sheetId="27" r:id="rId5"/>
    <sheet name="5th Fortnight" sheetId="28" r:id="rId6"/>
    <sheet name="6th Fortnight" sheetId="29" r:id="rId7"/>
  </sheets>
  <definedNames>
    <definedName name="_xlnm.Print_Area" localSheetId="1">'1st Fortnight'!$A$1:$P$47</definedName>
    <definedName name="_xlnm.Print_Area" localSheetId="0">'Base Premium'!$A$1:$I$53</definedName>
  </definedNames>
  <calcPr calcId="191029"/>
</workbook>
</file>

<file path=xl/calcChain.xml><?xml version="1.0" encoding="utf-8"?>
<calcChain xmlns="http://schemas.openxmlformats.org/spreadsheetml/2006/main">
  <c r="P7" i="29" l="1"/>
  <c r="P8" i="29"/>
  <c r="P9" i="29"/>
  <c r="P10" i="29"/>
  <c r="P11" i="29"/>
  <c r="P12" i="29"/>
  <c r="P13" i="29"/>
  <c r="P14" i="29"/>
  <c r="P15" i="29"/>
  <c r="P16" i="29"/>
  <c r="P17" i="29"/>
  <c r="P18" i="29"/>
  <c r="P19" i="29"/>
  <c r="P20" i="29"/>
  <c r="P21" i="29"/>
  <c r="P22" i="29"/>
  <c r="P23" i="29"/>
  <c r="P24" i="29"/>
  <c r="P25" i="29"/>
  <c r="P26" i="29"/>
  <c r="P27" i="29"/>
  <c r="P28" i="29"/>
  <c r="M28" i="29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6" i="29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G24" i="29"/>
  <c r="G25" i="29"/>
  <c r="G26" i="29"/>
  <c r="G27" i="29"/>
  <c r="G28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P6" i="29"/>
  <c r="M6" i="29"/>
  <c r="G6" i="29"/>
  <c r="D6" i="29"/>
  <c r="P32" i="29"/>
  <c r="P33" i="29"/>
  <c r="P34" i="29"/>
  <c r="P35" i="29"/>
  <c r="O35" i="29" s="1"/>
  <c r="P36" i="29"/>
  <c r="P37" i="29"/>
  <c r="P38" i="29"/>
  <c r="P39" i="29"/>
  <c r="P40" i="29"/>
  <c r="P41" i="29"/>
  <c r="P42" i="29"/>
  <c r="P43" i="29"/>
  <c r="P44" i="29"/>
  <c r="P45" i="29"/>
  <c r="P46" i="29"/>
  <c r="P47" i="29"/>
  <c r="P48" i="29"/>
  <c r="P49" i="29"/>
  <c r="P50" i="29"/>
  <c r="P51" i="29"/>
  <c r="P52" i="29"/>
  <c r="P53" i="29"/>
  <c r="M32" i="29"/>
  <c r="M33" i="29"/>
  <c r="M34" i="29"/>
  <c r="M35" i="29"/>
  <c r="M36" i="29"/>
  <c r="M37" i="29"/>
  <c r="M38" i="29"/>
  <c r="M39" i="29"/>
  <c r="M40" i="29"/>
  <c r="M41" i="29"/>
  <c r="M42" i="29"/>
  <c r="M43" i="29"/>
  <c r="M44" i="29"/>
  <c r="M45" i="29"/>
  <c r="M46" i="29"/>
  <c r="M47" i="29"/>
  <c r="M48" i="29"/>
  <c r="M49" i="29"/>
  <c r="M50" i="29"/>
  <c r="M51" i="29"/>
  <c r="M52" i="29"/>
  <c r="M53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J53" i="29"/>
  <c r="G32" i="29"/>
  <c r="G33" i="29"/>
  <c r="G34" i="29"/>
  <c r="G35" i="29"/>
  <c r="G36" i="29"/>
  <c r="G37" i="29"/>
  <c r="G38" i="29"/>
  <c r="G39" i="29"/>
  <c r="G40" i="29"/>
  <c r="G41" i="29"/>
  <c r="G42" i="29"/>
  <c r="G43" i="29"/>
  <c r="G44" i="29"/>
  <c r="G45" i="29"/>
  <c r="G46" i="29"/>
  <c r="G47" i="29"/>
  <c r="G48" i="29"/>
  <c r="G49" i="29"/>
  <c r="G50" i="29"/>
  <c r="G51" i="29"/>
  <c r="G52" i="29"/>
  <c r="G53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7" i="29"/>
  <c r="D48" i="29"/>
  <c r="D49" i="29"/>
  <c r="D50" i="29"/>
  <c r="D51" i="29"/>
  <c r="D52" i="29"/>
  <c r="D53" i="29"/>
  <c r="M31" i="29"/>
  <c r="J31" i="29"/>
  <c r="P31" i="29"/>
  <c r="G31" i="29"/>
  <c r="D31" i="29"/>
  <c r="W53" i="29"/>
  <c r="V53" i="29" s="1"/>
  <c r="R53" i="29"/>
  <c r="W52" i="29"/>
  <c r="W51" i="29"/>
  <c r="V51" i="29"/>
  <c r="R51" i="29"/>
  <c r="W50" i="29"/>
  <c r="S50" i="29" s="1"/>
  <c r="W49" i="29"/>
  <c r="V49" i="29"/>
  <c r="U49" i="29"/>
  <c r="T49" i="29"/>
  <c r="S49" i="29"/>
  <c r="R49" i="29"/>
  <c r="W48" i="29"/>
  <c r="T48" i="29" s="1"/>
  <c r="U48" i="29"/>
  <c r="S48" i="29"/>
  <c r="W47" i="29"/>
  <c r="U47" i="29" s="1"/>
  <c r="T47" i="29"/>
  <c r="S47" i="29"/>
  <c r="R47" i="29"/>
  <c r="W46" i="29"/>
  <c r="S46" i="29" s="1"/>
  <c r="W45" i="29"/>
  <c r="V45" i="29"/>
  <c r="U45" i="29"/>
  <c r="T45" i="29"/>
  <c r="S45" i="29"/>
  <c r="R45" i="29"/>
  <c r="W44" i="29"/>
  <c r="W43" i="29"/>
  <c r="V43" i="29" s="1"/>
  <c r="R43" i="29"/>
  <c r="W42" i="29"/>
  <c r="W41" i="29"/>
  <c r="V41" i="29"/>
  <c r="O41" i="29" s="1"/>
  <c r="U41" i="29"/>
  <c r="T41" i="29"/>
  <c r="S41" i="29"/>
  <c r="R41" i="29"/>
  <c r="W40" i="29"/>
  <c r="W39" i="29"/>
  <c r="W38" i="29"/>
  <c r="S38" i="29" s="1"/>
  <c r="U38" i="29"/>
  <c r="W37" i="29"/>
  <c r="V37" i="29"/>
  <c r="U37" i="29"/>
  <c r="T37" i="29"/>
  <c r="S37" i="29"/>
  <c r="R37" i="29"/>
  <c r="W36" i="29"/>
  <c r="U36" i="29"/>
  <c r="S36" i="29"/>
  <c r="W35" i="29"/>
  <c r="V35" i="29" s="1"/>
  <c r="U35" i="29"/>
  <c r="T35" i="29"/>
  <c r="S35" i="29"/>
  <c r="W34" i="29"/>
  <c r="W33" i="29"/>
  <c r="V33" i="29" s="1"/>
  <c r="R33" i="29"/>
  <c r="W32" i="29"/>
  <c r="W31" i="29"/>
  <c r="W28" i="29"/>
  <c r="V28" i="29"/>
  <c r="U28" i="29"/>
  <c r="R28" i="29"/>
  <c r="W27" i="29"/>
  <c r="V27" i="29" s="1"/>
  <c r="S27" i="29"/>
  <c r="W25" i="29"/>
  <c r="R25" i="29" s="1"/>
  <c r="W24" i="29"/>
  <c r="V24" i="29"/>
  <c r="S24" i="29"/>
  <c r="R24" i="29"/>
  <c r="W23" i="29"/>
  <c r="S23" i="29" s="1"/>
  <c r="F23" i="29" s="1"/>
  <c r="W22" i="29"/>
  <c r="W21" i="29"/>
  <c r="R21" i="29"/>
  <c r="W20" i="29"/>
  <c r="T20" i="29"/>
  <c r="S20" i="29"/>
  <c r="W17" i="29"/>
  <c r="W16" i="29"/>
  <c r="V16" i="29" s="1"/>
  <c r="U16" i="29"/>
  <c r="T16" i="29"/>
  <c r="S16" i="29"/>
  <c r="W13" i="29"/>
  <c r="S13" i="29" s="1"/>
  <c r="W12" i="29"/>
  <c r="T12" i="29"/>
  <c r="S12" i="29"/>
  <c r="W11" i="29"/>
  <c r="V11" i="29"/>
  <c r="U11" i="29"/>
  <c r="T11" i="29"/>
  <c r="S11" i="29"/>
  <c r="R11" i="29"/>
  <c r="W10" i="29"/>
  <c r="V10" i="29" s="1"/>
  <c r="W8" i="29"/>
  <c r="K3" i="29"/>
  <c r="K35" i="29" s="1"/>
  <c r="W53" i="28"/>
  <c r="T53" i="28"/>
  <c r="J53" i="28" s="1"/>
  <c r="S53" i="28"/>
  <c r="G53" i="28" s="1"/>
  <c r="R53" i="28"/>
  <c r="D53" i="28" s="1"/>
  <c r="W52" i="28"/>
  <c r="T52" i="28" s="1"/>
  <c r="J52" i="28" s="1"/>
  <c r="U52" i="28"/>
  <c r="M52" i="28" s="1"/>
  <c r="S52" i="28"/>
  <c r="G52" i="28" s="1"/>
  <c r="W51" i="28"/>
  <c r="V51" i="28"/>
  <c r="P51" i="28" s="1"/>
  <c r="U51" i="28"/>
  <c r="M51" i="28" s="1"/>
  <c r="T51" i="28"/>
  <c r="J51" i="28" s="1"/>
  <c r="S51" i="28"/>
  <c r="R51" i="28"/>
  <c r="D51" i="28" s="1"/>
  <c r="G51" i="28"/>
  <c r="W50" i="28"/>
  <c r="S50" i="28"/>
  <c r="G50" i="28" s="1"/>
  <c r="F50" i="28" s="1"/>
  <c r="W49" i="28"/>
  <c r="U49" i="28" s="1"/>
  <c r="M49" i="28" s="1"/>
  <c r="V49" i="28"/>
  <c r="P49" i="28" s="1"/>
  <c r="T49" i="28"/>
  <c r="J49" i="28" s="1"/>
  <c r="S49" i="28"/>
  <c r="R49" i="28"/>
  <c r="D49" i="28" s="1"/>
  <c r="G49" i="28"/>
  <c r="W48" i="28"/>
  <c r="W47" i="28"/>
  <c r="T47" i="28" s="1"/>
  <c r="J47" i="28" s="1"/>
  <c r="V47" i="28"/>
  <c r="P47" i="28" s="1"/>
  <c r="U47" i="28"/>
  <c r="M47" i="28" s="1"/>
  <c r="S47" i="28"/>
  <c r="G47" i="28" s="1"/>
  <c r="R47" i="28"/>
  <c r="D47" i="28" s="1"/>
  <c r="W46" i="28"/>
  <c r="W45" i="28"/>
  <c r="V45" i="28" s="1"/>
  <c r="P45" i="28" s="1"/>
  <c r="S45" i="28"/>
  <c r="G45" i="28" s="1"/>
  <c r="E45" i="28" s="1"/>
  <c r="R45" i="28"/>
  <c r="D45" i="28" s="1"/>
  <c r="W44" i="28"/>
  <c r="S44" i="28" s="1"/>
  <c r="G44" i="28" s="1"/>
  <c r="U44" i="28"/>
  <c r="M44" i="28" s="1"/>
  <c r="W43" i="28"/>
  <c r="T43" i="28" s="1"/>
  <c r="J43" i="28" s="1"/>
  <c r="U43" i="28"/>
  <c r="M43" i="28" s="1"/>
  <c r="S43" i="28"/>
  <c r="G43" i="28" s="1"/>
  <c r="R43" i="28"/>
  <c r="D43" i="28" s="1"/>
  <c r="W42" i="28"/>
  <c r="S42" i="28" s="1"/>
  <c r="G42" i="28" s="1"/>
  <c r="U42" i="28"/>
  <c r="M42" i="28" s="1"/>
  <c r="W41" i="28"/>
  <c r="U41" i="28" s="1"/>
  <c r="M41" i="28" s="1"/>
  <c r="V41" i="28"/>
  <c r="P41" i="28" s="1"/>
  <c r="T41" i="28"/>
  <c r="J41" i="28" s="1"/>
  <c r="I41" i="28" s="1"/>
  <c r="S41" i="28"/>
  <c r="R41" i="28"/>
  <c r="D41" i="28" s="1"/>
  <c r="G41" i="28"/>
  <c r="W40" i="28"/>
  <c r="W39" i="28"/>
  <c r="V39" i="28"/>
  <c r="P39" i="28" s="1"/>
  <c r="U39" i="28"/>
  <c r="T39" i="28"/>
  <c r="J39" i="28" s="1"/>
  <c r="S39" i="28"/>
  <c r="R39" i="28"/>
  <c r="D39" i="28" s="1"/>
  <c r="M39" i="28"/>
  <c r="K39" i="28" s="1"/>
  <c r="G39" i="28"/>
  <c r="W38" i="28"/>
  <c r="W37" i="28"/>
  <c r="W36" i="28"/>
  <c r="S36" i="28" s="1"/>
  <c r="G36" i="28" s="1"/>
  <c r="F36" i="28" s="1"/>
  <c r="W35" i="28"/>
  <c r="V35" i="28"/>
  <c r="P35" i="28" s="1"/>
  <c r="U35" i="28"/>
  <c r="M35" i="28" s="1"/>
  <c r="T35" i="28"/>
  <c r="J35" i="28" s="1"/>
  <c r="S35" i="28"/>
  <c r="R35" i="28"/>
  <c r="D35" i="28" s="1"/>
  <c r="C35" i="28" s="1"/>
  <c r="G35" i="28"/>
  <c r="W34" i="28"/>
  <c r="W33" i="28"/>
  <c r="W32" i="28"/>
  <c r="W31" i="28"/>
  <c r="V31" i="28" s="1"/>
  <c r="P31" i="28" s="1"/>
  <c r="U31" i="28"/>
  <c r="M31" i="28" s="1"/>
  <c r="S31" i="28"/>
  <c r="G31" i="28" s="1"/>
  <c r="R31" i="28"/>
  <c r="D31" i="28" s="1"/>
  <c r="W27" i="28"/>
  <c r="S27" i="28"/>
  <c r="G27" i="28" s="1"/>
  <c r="W26" i="28"/>
  <c r="S26" i="28"/>
  <c r="G26" i="28" s="1"/>
  <c r="W24" i="28"/>
  <c r="R24" i="28" s="1"/>
  <c r="D24" i="28" s="1"/>
  <c r="V24" i="28"/>
  <c r="P24" i="28" s="1"/>
  <c r="W22" i="28"/>
  <c r="R22" i="28" s="1"/>
  <c r="D22" i="28" s="1"/>
  <c r="V22" i="28"/>
  <c r="P22" i="28" s="1"/>
  <c r="O22" i="28"/>
  <c r="W20" i="28"/>
  <c r="U20" i="28" s="1"/>
  <c r="M20" i="28" s="1"/>
  <c r="L20" i="28" s="1"/>
  <c r="T20" i="28"/>
  <c r="J20" i="28" s="1"/>
  <c r="S20" i="28"/>
  <c r="G20" i="28" s="1"/>
  <c r="R20" i="28"/>
  <c r="D20" i="28" s="1"/>
  <c r="H20" i="28"/>
  <c r="W19" i="28"/>
  <c r="R19" i="28" s="1"/>
  <c r="D19" i="28" s="1"/>
  <c r="S19" i="28"/>
  <c r="G19" i="28" s="1"/>
  <c r="F19" i="28"/>
  <c r="W18" i="28"/>
  <c r="S18" i="28" s="1"/>
  <c r="R18" i="28"/>
  <c r="D18" i="28" s="1"/>
  <c r="G18" i="28"/>
  <c r="W17" i="28"/>
  <c r="S17" i="28"/>
  <c r="G17" i="28"/>
  <c r="W16" i="28"/>
  <c r="T16" i="28" s="1"/>
  <c r="J16" i="28" s="1"/>
  <c r="V16" i="28"/>
  <c r="P16" i="28" s="1"/>
  <c r="U16" i="28"/>
  <c r="M16" i="28" s="1"/>
  <c r="S16" i="28"/>
  <c r="G16" i="28" s="1"/>
  <c r="R16" i="28"/>
  <c r="D16" i="28" s="1"/>
  <c r="W15" i="28"/>
  <c r="W14" i="28"/>
  <c r="S14" i="28" s="1"/>
  <c r="T14" i="28"/>
  <c r="J14" i="28"/>
  <c r="G14" i="28"/>
  <c r="W13" i="28"/>
  <c r="U13" i="28"/>
  <c r="M13" i="28" s="1"/>
  <c r="T13" i="28"/>
  <c r="J13" i="28" s="1"/>
  <c r="I13" i="28" s="1"/>
  <c r="S13" i="28"/>
  <c r="G13" i="28" s="1"/>
  <c r="L13" i="28"/>
  <c r="W11" i="28"/>
  <c r="V11" i="28" s="1"/>
  <c r="P11" i="28" s="1"/>
  <c r="W10" i="28"/>
  <c r="T10" i="28" s="1"/>
  <c r="J10" i="28" s="1"/>
  <c r="U10" i="28"/>
  <c r="M10" i="28" s="1"/>
  <c r="K3" i="28"/>
  <c r="H52" i="28" s="1"/>
  <c r="W53" i="27"/>
  <c r="V53" i="27" s="1"/>
  <c r="P53" i="27" s="1"/>
  <c r="T53" i="27"/>
  <c r="J53" i="27" s="1"/>
  <c r="S53" i="27"/>
  <c r="G53" i="27" s="1"/>
  <c r="W52" i="27"/>
  <c r="W51" i="27"/>
  <c r="U51" i="27" s="1"/>
  <c r="M51" i="27" s="1"/>
  <c r="T51" i="27"/>
  <c r="J51" i="27" s="1"/>
  <c r="S51" i="27"/>
  <c r="G51" i="27" s="1"/>
  <c r="W50" i="27"/>
  <c r="W49" i="27"/>
  <c r="V49" i="27" s="1"/>
  <c r="P49" i="27" s="1"/>
  <c r="T49" i="27"/>
  <c r="J49" i="27" s="1"/>
  <c r="S49" i="27"/>
  <c r="G49" i="27"/>
  <c r="W48" i="27"/>
  <c r="V48" i="27" s="1"/>
  <c r="U48" i="27"/>
  <c r="M48" i="27" s="1"/>
  <c r="T48" i="27"/>
  <c r="J48" i="27" s="1"/>
  <c r="S48" i="27"/>
  <c r="G48" i="27" s="1"/>
  <c r="P48" i="27"/>
  <c r="W47" i="27"/>
  <c r="U47" i="27" s="1"/>
  <c r="M47" i="27" s="1"/>
  <c r="V47" i="27"/>
  <c r="P47" i="27" s="1"/>
  <c r="T47" i="27"/>
  <c r="J47" i="27" s="1"/>
  <c r="S47" i="27"/>
  <c r="R47" i="27"/>
  <c r="D47" i="27" s="1"/>
  <c r="G47" i="27"/>
  <c r="W46" i="27"/>
  <c r="W45" i="27"/>
  <c r="T45" i="27" s="1"/>
  <c r="S45" i="27"/>
  <c r="G45" i="27" s="1"/>
  <c r="J45" i="27"/>
  <c r="W44" i="27"/>
  <c r="U44" i="27" s="1"/>
  <c r="M44" i="27" s="1"/>
  <c r="S44" i="27"/>
  <c r="G44" i="27" s="1"/>
  <c r="W43" i="27"/>
  <c r="V43" i="27"/>
  <c r="P43" i="27" s="1"/>
  <c r="U43" i="27"/>
  <c r="M43" i="27" s="1"/>
  <c r="T43" i="27"/>
  <c r="J43" i="27" s="1"/>
  <c r="S43" i="27"/>
  <c r="R43" i="27"/>
  <c r="D43" i="27" s="1"/>
  <c r="G43" i="27"/>
  <c r="W42" i="27"/>
  <c r="V42" i="27" s="1"/>
  <c r="P42" i="27" s="1"/>
  <c r="R42" i="27"/>
  <c r="D42" i="27" s="1"/>
  <c r="W41" i="27"/>
  <c r="W40" i="27"/>
  <c r="W15" i="27" s="1"/>
  <c r="S15" i="27" s="1"/>
  <c r="G15" i="27" s="1"/>
  <c r="W39" i="27"/>
  <c r="V39" i="27" s="1"/>
  <c r="P39" i="27" s="1"/>
  <c r="U39" i="27"/>
  <c r="M39" i="27" s="1"/>
  <c r="T39" i="27"/>
  <c r="J39" i="27" s="1"/>
  <c r="S39" i="27"/>
  <c r="G39" i="27"/>
  <c r="W38" i="27"/>
  <c r="S38" i="27" s="1"/>
  <c r="G38" i="27" s="1"/>
  <c r="W37" i="27"/>
  <c r="S37" i="27" s="1"/>
  <c r="G37" i="27" s="1"/>
  <c r="W36" i="27"/>
  <c r="S36" i="27" s="1"/>
  <c r="G36" i="27" s="1"/>
  <c r="W35" i="27"/>
  <c r="V35" i="27" s="1"/>
  <c r="U35" i="27"/>
  <c r="M35" i="27" s="1"/>
  <c r="L35" i="27" s="1"/>
  <c r="T35" i="27"/>
  <c r="J35" i="27" s="1"/>
  <c r="S35" i="27"/>
  <c r="P35" i="27"/>
  <c r="G35" i="27"/>
  <c r="W34" i="27"/>
  <c r="V34" i="27"/>
  <c r="P34" i="27" s="1"/>
  <c r="U34" i="27"/>
  <c r="M34" i="27" s="1"/>
  <c r="T34" i="27"/>
  <c r="J34" i="27" s="1"/>
  <c r="S34" i="27"/>
  <c r="R34" i="27"/>
  <c r="D34" i="27" s="1"/>
  <c r="G34" i="27"/>
  <c r="W33" i="27"/>
  <c r="R33" i="27"/>
  <c r="D33" i="27" s="1"/>
  <c r="W32" i="27"/>
  <c r="T32" i="27" s="1"/>
  <c r="J32" i="27" s="1"/>
  <c r="W31" i="27"/>
  <c r="V31" i="27" s="1"/>
  <c r="U31" i="27"/>
  <c r="M31" i="27" s="1"/>
  <c r="T31" i="27"/>
  <c r="J31" i="27" s="1"/>
  <c r="S31" i="27"/>
  <c r="P31" i="27"/>
  <c r="L31" i="27"/>
  <c r="G31" i="27"/>
  <c r="W28" i="27"/>
  <c r="V28" i="27" s="1"/>
  <c r="U28" i="27"/>
  <c r="M28" i="27" s="1"/>
  <c r="T28" i="27"/>
  <c r="J28" i="27" s="1"/>
  <c r="S28" i="27"/>
  <c r="P28" i="27"/>
  <c r="G28" i="27"/>
  <c r="W26" i="27"/>
  <c r="T26" i="27" s="1"/>
  <c r="J26" i="27" s="1"/>
  <c r="W24" i="27"/>
  <c r="R24" i="27"/>
  <c r="D24" i="27" s="1"/>
  <c r="W23" i="27"/>
  <c r="W22" i="27"/>
  <c r="V22" i="27" s="1"/>
  <c r="U22" i="27"/>
  <c r="M22" i="27" s="1"/>
  <c r="T22" i="27"/>
  <c r="J22" i="27" s="1"/>
  <c r="S22" i="27"/>
  <c r="P22" i="27"/>
  <c r="L22" i="27"/>
  <c r="G22" i="27"/>
  <c r="W20" i="27"/>
  <c r="R20" i="27" s="1"/>
  <c r="D20" i="27" s="1"/>
  <c r="W19" i="27"/>
  <c r="T19" i="27" s="1"/>
  <c r="J19" i="27" s="1"/>
  <c r="W18" i="27"/>
  <c r="U18" i="27" s="1"/>
  <c r="M18" i="27" s="1"/>
  <c r="W17" i="27"/>
  <c r="V17" i="27" s="1"/>
  <c r="P17" i="27" s="1"/>
  <c r="R17" i="27"/>
  <c r="D17" i="27" s="1"/>
  <c r="T15" i="27"/>
  <c r="J15" i="27" s="1"/>
  <c r="H15" i="27" s="1"/>
  <c r="W14" i="27"/>
  <c r="U14" i="27"/>
  <c r="M14" i="27" s="1"/>
  <c r="T14" i="27"/>
  <c r="S14" i="27"/>
  <c r="G14" i="27" s="1"/>
  <c r="E14" i="27" s="1"/>
  <c r="J14" i="27"/>
  <c r="I14" i="27" s="1"/>
  <c r="W13" i="27"/>
  <c r="S13" i="27" s="1"/>
  <c r="G13" i="27" s="1"/>
  <c r="T13" i="27"/>
  <c r="J13" i="27" s="1"/>
  <c r="W12" i="27"/>
  <c r="V12" i="27" s="1"/>
  <c r="P12" i="27" s="1"/>
  <c r="R12" i="27"/>
  <c r="D12" i="27" s="1"/>
  <c r="W11" i="27"/>
  <c r="T11" i="27" s="1"/>
  <c r="J11" i="27" s="1"/>
  <c r="U11" i="27"/>
  <c r="M11" i="27" s="1"/>
  <c r="L11" i="27" s="1"/>
  <c r="S11" i="27"/>
  <c r="G11" i="27" s="1"/>
  <c r="F11" i="27" s="1"/>
  <c r="R11" i="27"/>
  <c r="D11" i="27" s="1"/>
  <c r="W10" i="27"/>
  <c r="V10" i="27"/>
  <c r="P10" i="27" s="1"/>
  <c r="O10" i="27" s="1"/>
  <c r="W9" i="27"/>
  <c r="W7" i="27"/>
  <c r="S7" i="27" s="1"/>
  <c r="G7" i="27" s="1"/>
  <c r="F7" i="27" s="1"/>
  <c r="W6" i="27"/>
  <c r="V6" i="27" s="1"/>
  <c r="P6" i="27" s="1"/>
  <c r="R6" i="27"/>
  <c r="D6" i="27" s="1"/>
  <c r="B6" i="27" s="1"/>
  <c r="C6" i="27" s="1"/>
  <c r="K3" i="27"/>
  <c r="W53" i="26"/>
  <c r="U53" i="26" s="1"/>
  <c r="S53" i="26"/>
  <c r="G53" i="26" s="1"/>
  <c r="R53" i="26"/>
  <c r="D53" i="26" s="1"/>
  <c r="M53" i="26"/>
  <c r="W52" i="26"/>
  <c r="W51" i="26"/>
  <c r="U51" i="26" s="1"/>
  <c r="M51" i="26" s="1"/>
  <c r="W50" i="26"/>
  <c r="U50" i="26" s="1"/>
  <c r="M50" i="26" s="1"/>
  <c r="R50" i="26"/>
  <c r="D50" i="26" s="1"/>
  <c r="W49" i="26"/>
  <c r="U49" i="26"/>
  <c r="M49" i="26" s="1"/>
  <c r="S49" i="26"/>
  <c r="G49" i="26" s="1"/>
  <c r="R49" i="26"/>
  <c r="D49" i="26" s="1"/>
  <c r="W48" i="26"/>
  <c r="R48" i="26" s="1"/>
  <c r="D48" i="26" s="1"/>
  <c r="W47" i="26"/>
  <c r="W46" i="26"/>
  <c r="V46" i="26"/>
  <c r="P46" i="26" s="1"/>
  <c r="O46" i="26" s="1"/>
  <c r="U46" i="26"/>
  <c r="M46" i="26" s="1"/>
  <c r="T46" i="26"/>
  <c r="J46" i="26" s="1"/>
  <c r="S46" i="26"/>
  <c r="R46" i="26"/>
  <c r="D46" i="26" s="1"/>
  <c r="G46" i="26"/>
  <c r="W45" i="26"/>
  <c r="T45" i="26" s="1"/>
  <c r="U45" i="26"/>
  <c r="S45" i="26"/>
  <c r="G45" i="26" s="1"/>
  <c r="R45" i="26"/>
  <c r="M45" i="26"/>
  <c r="J45" i="26"/>
  <c r="D45" i="26"/>
  <c r="W44" i="26"/>
  <c r="U44" i="26" s="1"/>
  <c r="V44" i="26"/>
  <c r="P44" i="26" s="1"/>
  <c r="T44" i="26"/>
  <c r="J44" i="26" s="1"/>
  <c r="S44" i="26"/>
  <c r="R44" i="26"/>
  <c r="D44" i="26" s="1"/>
  <c r="M44" i="26"/>
  <c r="G44" i="26"/>
  <c r="W43" i="26"/>
  <c r="U43" i="26" s="1"/>
  <c r="M43" i="26" s="1"/>
  <c r="T43" i="26"/>
  <c r="J43" i="26" s="1"/>
  <c r="S43" i="26"/>
  <c r="G43" i="26" s="1"/>
  <c r="W42" i="26"/>
  <c r="V42" i="26"/>
  <c r="P42" i="26" s="1"/>
  <c r="U42" i="26"/>
  <c r="M42" i="26" s="1"/>
  <c r="T42" i="26"/>
  <c r="J42" i="26" s="1"/>
  <c r="S42" i="26"/>
  <c r="R42" i="26"/>
  <c r="G42" i="26"/>
  <c r="D42" i="26"/>
  <c r="W41" i="26"/>
  <c r="V41" i="26" s="1"/>
  <c r="P41" i="26" s="1"/>
  <c r="W40" i="26"/>
  <c r="V40" i="26" s="1"/>
  <c r="P40" i="26" s="1"/>
  <c r="N40" i="26"/>
  <c r="W39" i="26"/>
  <c r="U39" i="26" s="1"/>
  <c r="M39" i="26" s="1"/>
  <c r="W38" i="26"/>
  <c r="V38" i="26"/>
  <c r="P38" i="26" s="1"/>
  <c r="U38" i="26"/>
  <c r="T38" i="26"/>
  <c r="J38" i="26" s="1"/>
  <c r="S38" i="26"/>
  <c r="R38" i="26"/>
  <c r="D38" i="26" s="1"/>
  <c r="C38" i="26" s="1"/>
  <c r="M38" i="26"/>
  <c r="L38" i="26" s="1"/>
  <c r="G38" i="26"/>
  <c r="W37" i="26"/>
  <c r="V37" i="26" s="1"/>
  <c r="P37" i="26" s="1"/>
  <c r="R37" i="26"/>
  <c r="D37" i="26" s="1"/>
  <c r="C37" i="26" s="1"/>
  <c r="W36" i="26"/>
  <c r="V36" i="26" s="1"/>
  <c r="P36" i="26" s="1"/>
  <c r="R36" i="26"/>
  <c r="D36" i="26" s="1"/>
  <c r="C36" i="26" s="1"/>
  <c r="W35" i="26"/>
  <c r="U35" i="26" s="1"/>
  <c r="M35" i="26" s="1"/>
  <c r="T35" i="26"/>
  <c r="J35" i="26" s="1"/>
  <c r="W34" i="26"/>
  <c r="V34" i="26" s="1"/>
  <c r="P34" i="26" s="1"/>
  <c r="T34" i="26"/>
  <c r="J34" i="26" s="1"/>
  <c r="S34" i="26"/>
  <c r="G34" i="26"/>
  <c r="E34" i="26" s="1"/>
  <c r="W33" i="26"/>
  <c r="W32" i="26"/>
  <c r="W31" i="26"/>
  <c r="W28" i="26"/>
  <c r="V28" i="26" s="1"/>
  <c r="P28" i="26" s="1"/>
  <c r="T28" i="26"/>
  <c r="J28" i="26" s="1"/>
  <c r="S28" i="26"/>
  <c r="G28" i="26"/>
  <c r="W27" i="26"/>
  <c r="S27" i="26" s="1"/>
  <c r="G27" i="26" s="1"/>
  <c r="W26" i="26"/>
  <c r="S26" i="26" s="1"/>
  <c r="G26" i="26" s="1"/>
  <c r="W24" i="26"/>
  <c r="R24" i="26"/>
  <c r="D24" i="26" s="1"/>
  <c r="W21" i="26"/>
  <c r="T21" i="26" s="1"/>
  <c r="V21" i="26"/>
  <c r="U21" i="26"/>
  <c r="S21" i="26"/>
  <c r="G21" i="26" s="1"/>
  <c r="R21" i="26"/>
  <c r="D21" i="26" s="1"/>
  <c r="P21" i="26"/>
  <c r="M21" i="26"/>
  <c r="J21" i="26"/>
  <c r="E21" i="26"/>
  <c r="W20" i="26"/>
  <c r="V20" i="26" s="1"/>
  <c r="P20" i="26" s="1"/>
  <c r="O20" i="26" s="1"/>
  <c r="W19" i="26"/>
  <c r="U19" i="26" s="1"/>
  <c r="M19" i="26" s="1"/>
  <c r="W18" i="26"/>
  <c r="V18" i="26"/>
  <c r="P18" i="26" s="1"/>
  <c r="U18" i="26"/>
  <c r="T18" i="26"/>
  <c r="J18" i="26" s="1"/>
  <c r="S18" i="26"/>
  <c r="R18" i="26"/>
  <c r="D18" i="26" s="1"/>
  <c r="M18" i="26"/>
  <c r="L18" i="26" s="1"/>
  <c r="G18" i="26"/>
  <c r="W17" i="26"/>
  <c r="S17" i="26" s="1"/>
  <c r="G17" i="26" s="1"/>
  <c r="W16" i="26"/>
  <c r="W15" i="26"/>
  <c r="W13" i="26"/>
  <c r="V13" i="26"/>
  <c r="P13" i="26" s="1"/>
  <c r="W12" i="26"/>
  <c r="U12" i="26" s="1"/>
  <c r="M12" i="26" s="1"/>
  <c r="W11" i="26"/>
  <c r="U11" i="26" s="1"/>
  <c r="M11" i="26" s="1"/>
  <c r="L11" i="26" s="1"/>
  <c r="W10" i="26"/>
  <c r="S10" i="26"/>
  <c r="G10" i="26" s="1"/>
  <c r="F10" i="26" s="1"/>
  <c r="W9" i="26"/>
  <c r="T9" i="26" s="1"/>
  <c r="J9" i="26"/>
  <c r="I9" i="26" s="1"/>
  <c r="W8" i="26"/>
  <c r="U8" i="26" s="1"/>
  <c r="M8" i="26" s="1"/>
  <c r="W7" i="26"/>
  <c r="U7" i="26"/>
  <c r="M7" i="26" s="1"/>
  <c r="K7" i="26" s="1"/>
  <c r="K3" i="26"/>
  <c r="I42" i="26" s="1"/>
  <c r="W53" i="25"/>
  <c r="V53" i="25" s="1"/>
  <c r="P53" i="25" s="1"/>
  <c r="U53" i="25"/>
  <c r="M53" i="25" s="1"/>
  <c r="T53" i="25"/>
  <c r="J53" i="25" s="1"/>
  <c r="S53" i="25"/>
  <c r="G53" i="25" s="1"/>
  <c r="W52" i="25"/>
  <c r="V52" i="25"/>
  <c r="P52" i="25" s="1"/>
  <c r="U52" i="25"/>
  <c r="M52" i="25" s="1"/>
  <c r="T52" i="25"/>
  <c r="J52" i="25" s="1"/>
  <c r="S52" i="25"/>
  <c r="R52" i="25"/>
  <c r="D52" i="25" s="1"/>
  <c r="G52" i="25"/>
  <c r="W51" i="25"/>
  <c r="W50" i="25"/>
  <c r="W49" i="25"/>
  <c r="V49" i="25" s="1"/>
  <c r="P49" i="25" s="1"/>
  <c r="T49" i="25"/>
  <c r="J49" i="25" s="1"/>
  <c r="S49" i="25"/>
  <c r="G49" i="25" s="1"/>
  <c r="W48" i="25"/>
  <c r="V48" i="25"/>
  <c r="P48" i="25" s="1"/>
  <c r="U48" i="25"/>
  <c r="M48" i="25" s="1"/>
  <c r="T48" i="25"/>
  <c r="J48" i="25" s="1"/>
  <c r="S48" i="25"/>
  <c r="R48" i="25"/>
  <c r="D48" i="25" s="1"/>
  <c r="G48" i="25"/>
  <c r="W47" i="25"/>
  <c r="W46" i="25"/>
  <c r="W45" i="25"/>
  <c r="V45" i="25" s="1"/>
  <c r="P45" i="25" s="1"/>
  <c r="T45" i="25"/>
  <c r="J45" i="25" s="1"/>
  <c r="S45" i="25"/>
  <c r="G45" i="25" s="1"/>
  <c r="W44" i="25"/>
  <c r="V44" i="25"/>
  <c r="P44" i="25" s="1"/>
  <c r="U44" i="25"/>
  <c r="M44" i="25" s="1"/>
  <c r="T44" i="25"/>
  <c r="J44" i="25" s="1"/>
  <c r="S44" i="25"/>
  <c r="R44" i="25"/>
  <c r="D44" i="25" s="1"/>
  <c r="G44" i="25"/>
  <c r="W43" i="25"/>
  <c r="W42" i="25"/>
  <c r="T42" i="25"/>
  <c r="J42" i="25" s="1"/>
  <c r="W41" i="25"/>
  <c r="V41" i="25" s="1"/>
  <c r="S41" i="25"/>
  <c r="G41" i="25" s="1"/>
  <c r="P41" i="25"/>
  <c r="W40" i="25"/>
  <c r="V40" i="25"/>
  <c r="P40" i="25" s="1"/>
  <c r="U40" i="25"/>
  <c r="M40" i="25" s="1"/>
  <c r="T40" i="25"/>
  <c r="J40" i="25" s="1"/>
  <c r="S40" i="25"/>
  <c r="R40" i="25"/>
  <c r="D40" i="25" s="1"/>
  <c r="G40" i="25"/>
  <c r="W39" i="25"/>
  <c r="W38" i="25"/>
  <c r="W13" i="25" s="1"/>
  <c r="W37" i="25"/>
  <c r="T37" i="25" s="1"/>
  <c r="J37" i="25" s="1"/>
  <c r="W36" i="25"/>
  <c r="V36" i="25" s="1"/>
  <c r="P36" i="25" s="1"/>
  <c r="T36" i="25"/>
  <c r="J36" i="25" s="1"/>
  <c r="S36" i="25"/>
  <c r="G36" i="25"/>
  <c r="W35" i="25"/>
  <c r="V35" i="25"/>
  <c r="P35" i="25" s="1"/>
  <c r="U35" i="25"/>
  <c r="M35" i="25" s="1"/>
  <c r="T35" i="25"/>
  <c r="J35" i="25" s="1"/>
  <c r="S35" i="25"/>
  <c r="R35" i="25"/>
  <c r="D35" i="25" s="1"/>
  <c r="G35" i="25"/>
  <c r="W34" i="25"/>
  <c r="W33" i="25"/>
  <c r="V33" i="25"/>
  <c r="P33" i="25" s="1"/>
  <c r="S33" i="25"/>
  <c r="G33" i="25" s="1"/>
  <c r="W32" i="25"/>
  <c r="U32" i="25" s="1"/>
  <c r="M32" i="25" s="1"/>
  <c r="S32" i="25"/>
  <c r="G32" i="25" s="1"/>
  <c r="W31" i="25"/>
  <c r="V31" i="25" s="1"/>
  <c r="P31" i="25" s="1"/>
  <c r="T31" i="25"/>
  <c r="J31" i="25" s="1"/>
  <c r="S31" i="25"/>
  <c r="G31" i="25"/>
  <c r="W28" i="25"/>
  <c r="W27" i="25"/>
  <c r="W24" i="25"/>
  <c r="V24" i="25" s="1"/>
  <c r="P24" i="25" s="1"/>
  <c r="W23" i="25"/>
  <c r="V23" i="25" s="1"/>
  <c r="P23" i="25" s="1"/>
  <c r="U23" i="25"/>
  <c r="M23" i="25" s="1"/>
  <c r="T23" i="25"/>
  <c r="J23" i="25" s="1"/>
  <c r="S23" i="25"/>
  <c r="G23" i="25"/>
  <c r="W20" i="25"/>
  <c r="U20" i="25"/>
  <c r="M20" i="25" s="1"/>
  <c r="L20" i="25" s="1"/>
  <c r="T20" i="25"/>
  <c r="J20" i="25" s="1"/>
  <c r="I20" i="25" s="1"/>
  <c r="W19" i="25"/>
  <c r="V19" i="25" s="1"/>
  <c r="U19" i="25"/>
  <c r="M19" i="25" s="1"/>
  <c r="K19" i="25" s="1"/>
  <c r="T19" i="25"/>
  <c r="J19" i="25" s="1"/>
  <c r="S19" i="25"/>
  <c r="P19" i="25"/>
  <c r="G19" i="25"/>
  <c r="W17" i="25"/>
  <c r="U17" i="25" s="1"/>
  <c r="M17" i="25" s="1"/>
  <c r="V17" i="25"/>
  <c r="P17" i="25" s="1"/>
  <c r="O17" i="25" s="1"/>
  <c r="R17" i="25"/>
  <c r="D17" i="25" s="1"/>
  <c r="W15" i="25"/>
  <c r="V15" i="25" s="1"/>
  <c r="P15" i="25" s="1"/>
  <c r="T15" i="25"/>
  <c r="J15" i="25" s="1"/>
  <c r="S15" i="25"/>
  <c r="G15" i="25"/>
  <c r="W14" i="25"/>
  <c r="W11" i="25"/>
  <c r="S11" i="25"/>
  <c r="G11" i="25" s="1"/>
  <c r="W10" i="25"/>
  <c r="T10" i="25" s="1"/>
  <c r="J10" i="25" s="1"/>
  <c r="H10" i="25" s="1"/>
  <c r="V10" i="25"/>
  <c r="P10" i="25" s="1"/>
  <c r="U10" i="25"/>
  <c r="R10" i="25"/>
  <c r="M10" i="25"/>
  <c r="D10" i="25"/>
  <c r="W6" i="25"/>
  <c r="R6" i="25" s="1"/>
  <c r="D6" i="25" s="1"/>
  <c r="K3" i="25"/>
  <c r="I47" i="29" l="1"/>
  <c r="F47" i="29"/>
  <c r="U51" i="25"/>
  <c r="M51" i="25" s="1"/>
  <c r="V51" i="25"/>
  <c r="P51" i="25" s="1"/>
  <c r="S51" i="25"/>
  <c r="G51" i="25" s="1"/>
  <c r="E51" i="25" s="1"/>
  <c r="R51" i="25"/>
  <c r="D51" i="25" s="1"/>
  <c r="C51" i="25" s="1"/>
  <c r="W26" i="25"/>
  <c r="V10" i="26"/>
  <c r="P10" i="26" s="1"/>
  <c r="N10" i="26" s="1"/>
  <c r="R10" i="26"/>
  <c r="D10" i="26" s="1"/>
  <c r="U10" i="26"/>
  <c r="M10" i="26" s="1"/>
  <c r="T10" i="26"/>
  <c r="J10" i="26" s="1"/>
  <c r="N12" i="27"/>
  <c r="O12" i="27"/>
  <c r="U47" i="25"/>
  <c r="M47" i="25" s="1"/>
  <c r="V47" i="25"/>
  <c r="P47" i="25" s="1"/>
  <c r="S47" i="25"/>
  <c r="G47" i="25" s="1"/>
  <c r="R47" i="25"/>
  <c r="D47" i="25" s="1"/>
  <c r="C47" i="25" s="1"/>
  <c r="W22" i="25"/>
  <c r="K18" i="27"/>
  <c r="L18" i="27"/>
  <c r="V11" i="25"/>
  <c r="P11" i="25" s="1"/>
  <c r="O11" i="25" s="1"/>
  <c r="R11" i="25"/>
  <c r="D11" i="25" s="1"/>
  <c r="B11" i="25" s="1"/>
  <c r="C11" i="25" s="1"/>
  <c r="U11" i="25"/>
  <c r="M11" i="25" s="1"/>
  <c r="T11" i="25"/>
  <c r="J11" i="25" s="1"/>
  <c r="H11" i="25" s="1"/>
  <c r="V34" i="25"/>
  <c r="P34" i="25" s="1"/>
  <c r="O34" i="25" s="1"/>
  <c r="S34" i="25"/>
  <c r="G34" i="25" s="1"/>
  <c r="S43" i="25"/>
  <c r="G43" i="25" s="1"/>
  <c r="R43" i="25"/>
  <c r="D43" i="25" s="1"/>
  <c r="W18" i="25"/>
  <c r="E10" i="26"/>
  <c r="O6" i="27"/>
  <c r="N6" i="27"/>
  <c r="V8" i="29"/>
  <c r="O8" i="29" s="1"/>
  <c r="T8" i="29"/>
  <c r="I8" i="29" s="1"/>
  <c r="H11" i="29" s="1"/>
  <c r="U8" i="29"/>
  <c r="S8" i="29"/>
  <c r="T34" i="29"/>
  <c r="H34" i="29" s="1"/>
  <c r="V34" i="29"/>
  <c r="U34" i="29"/>
  <c r="L34" i="29" s="1"/>
  <c r="S34" i="29"/>
  <c r="R34" i="29"/>
  <c r="C34" i="29" s="1"/>
  <c r="W9" i="29"/>
  <c r="V9" i="29" s="1"/>
  <c r="U39" i="29"/>
  <c r="V39" i="29"/>
  <c r="T39" i="29"/>
  <c r="S39" i="29"/>
  <c r="E39" i="29" s="1"/>
  <c r="R39" i="29"/>
  <c r="W14" i="29"/>
  <c r="W12" i="25"/>
  <c r="R12" i="25" s="1"/>
  <c r="D12" i="25" s="1"/>
  <c r="U15" i="25"/>
  <c r="M15" i="25" s="1"/>
  <c r="L15" i="25" s="1"/>
  <c r="W16" i="25"/>
  <c r="U16" i="25" s="1"/>
  <c r="M16" i="25" s="1"/>
  <c r="R19" i="25"/>
  <c r="D19" i="25" s="1"/>
  <c r="R23" i="25"/>
  <c r="D23" i="25" s="1"/>
  <c r="U31" i="25"/>
  <c r="M31" i="25" s="1"/>
  <c r="K31" i="25" s="1"/>
  <c r="U36" i="25"/>
  <c r="M36" i="25" s="1"/>
  <c r="S37" i="25"/>
  <c r="G37" i="25" s="1"/>
  <c r="T41" i="25"/>
  <c r="J41" i="25" s="1"/>
  <c r="H41" i="25" s="1"/>
  <c r="U45" i="25"/>
  <c r="M45" i="25" s="1"/>
  <c r="K45" i="25" s="1"/>
  <c r="U49" i="25"/>
  <c r="M49" i="25" s="1"/>
  <c r="R9" i="26"/>
  <c r="D9" i="26" s="1"/>
  <c r="T11" i="26"/>
  <c r="J11" i="26" s="1"/>
  <c r="I11" i="26" s="1"/>
  <c r="T12" i="26"/>
  <c r="J12" i="26" s="1"/>
  <c r="I12" i="26" s="1"/>
  <c r="R20" i="26"/>
  <c r="D20" i="26" s="1"/>
  <c r="F21" i="26"/>
  <c r="U28" i="26"/>
  <c r="M28" i="26" s="1"/>
  <c r="L28" i="26" s="1"/>
  <c r="U34" i="26"/>
  <c r="M34" i="26" s="1"/>
  <c r="L34" i="26" s="1"/>
  <c r="S36" i="26"/>
  <c r="G36" i="26" s="1"/>
  <c r="S37" i="26"/>
  <c r="G37" i="26" s="1"/>
  <c r="V45" i="26"/>
  <c r="P45" i="26" s="1"/>
  <c r="O45" i="26" s="1"/>
  <c r="T49" i="26"/>
  <c r="J49" i="26" s="1"/>
  <c r="I49" i="26" s="1"/>
  <c r="V49" i="26"/>
  <c r="P49" i="26" s="1"/>
  <c r="S50" i="26"/>
  <c r="G50" i="26" s="1"/>
  <c r="F14" i="27"/>
  <c r="H11" i="27"/>
  <c r="R7" i="27"/>
  <c r="D7" i="27" s="1"/>
  <c r="B7" i="27" s="1"/>
  <c r="T9" i="27"/>
  <c r="J9" i="27" s="1"/>
  <c r="H9" i="27" s="1"/>
  <c r="S9" i="27"/>
  <c r="G9" i="27" s="1"/>
  <c r="E9" i="27" s="1"/>
  <c r="S12" i="27"/>
  <c r="G12" i="27" s="1"/>
  <c r="I15" i="27"/>
  <c r="S17" i="27"/>
  <c r="G17" i="27" s="1"/>
  <c r="O22" i="27"/>
  <c r="K22" i="27"/>
  <c r="H34" i="27"/>
  <c r="R37" i="27"/>
  <c r="D37" i="27" s="1"/>
  <c r="B37" i="27" s="1"/>
  <c r="V15" i="28"/>
  <c r="P15" i="28" s="1"/>
  <c r="S15" i="28"/>
  <c r="G15" i="28" s="1"/>
  <c r="F15" i="28" s="1"/>
  <c r="K31" i="28"/>
  <c r="L31" i="28"/>
  <c r="U21" i="29"/>
  <c r="K21" i="29" s="1"/>
  <c r="V21" i="29"/>
  <c r="T21" i="29"/>
  <c r="S21" i="29"/>
  <c r="E21" i="29" s="1"/>
  <c r="V41" i="27"/>
  <c r="P41" i="27" s="1"/>
  <c r="N41" i="27" s="1"/>
  <c r="W16" i="27"/>
  <c r="R16" i="27" s="1"/>
  <c r="D16" i="27" s="1"/>
  <c r="B16" i="27" s="1"/>
  <c r="R41" i="27"/>
  <c r="D41" i="27" s="1"/>
  <c r="S46" i="27"/>
  <c r="G46" i="27" s="1"/>
  <c r="W21" i="27"/>
  <c r="U37" i="28"/>
  <c r="M37" i="28" s="1"/>
  <c r="V37" i="28"/>
  <c r="P37" i="28" s="1"/>
  <c r="T37" i="28"/>
  <c r="J37" i="28" s="1"/>
  <c r="H37" i="28" s="1"/>
  <c r="S37" i="28"/>
  <c r="G37" i="28" s="1"/>
  <c r="F37" i="28" s="1"/>
  <c r="W12" i="28"/>
  <c r="R37" i="28"/>
  <c r="D37" i="28" s="1"/>
  <c r="B37" i="28" s="1"/>
  <c r="S10" i="25"/>
  <c r="G10" i="25" s="1"/>
  <c r="F10" i="25" s="1"/>
  <c r="R15" i="25"/>
  <c r="D15" i="25" s="1"/>
  <c r="B15" i="25" s="1"/>
  <c r="C15" i="25" s="1"/>
  <c r="R31" i="25"/>
  <c r="D31" i="25" s="1"/>
  <c r="R36" i="25"/>
  <c r="D36" i="25" s="1"/>
  <c r="U41" i="25"/>
  <c r="M41" i="25" s="1"/>
  <c r="L41" i="25" s="1"/>
  <c r="V8" i="26"/>
  <c r="P8" i="26" s="1"/>
  <c r="N8" i="26" s="1"/>
  <c r="V9" i="26"/>
  <c r="P9" i="26" s="1"/>
  <c r="V12" i="26"/>
  <c r="P12" i="26" s="1"/>
  <c r="W25" i="26"/>
  <c r="R28" i="26"/>
  <c r="D28" i="26" s="1"/>
  <c r="R34" i="26"/>
  <c r="D34" i="26" s="1"/>
  <c r="T50" i="26"/>
  <c r="J50" i="26" s="1"/>
  <c r="U6" i="27"/>
  <c r="M6" i="27" s="1"/>
  <c r="L6" i="27" s="1"/>
  <c r="T6" i="27"/>
  <c r="J6" i="27" s="1"/>
  <c r="S6" i="27"/>
  <c r="G6" i="27" s="1"/>
  <c r="F6" i="27" s="1"/>
  <c r="H26" i="27"/>
  <c r="I26" i="27"/>
  <c r="O35" i="27"/>
  <c r="K35" i="27"/>
  <c r="E37" i="27"/>
  <c r="U40" i="27"/>
  <c r="M40" i="27" s="1"/>
  <c r="L40" i="27" s="1"/>
  <c r="V52" i="27"/>
  <c r="P52" i="27" s="1"/>
  <c r="N52" i="27" s="1"/>
  <c r="S52" i="27"/>
  <c r="G52" i="27" s="1"/>
  <c r="F52" i="27" s="1"/>
  <c r="U52" i="27"/>
  <c r="M52" i="27" s="1"/>
  <c r="T52" i="27"/>
  <c r="J52" i="27" s="1"/>
  <c r="W27" i="27"/>
  <c r="E18" i="28"/>
  <c r="F18" i="28"/>
  <c r="T34" i="28"/>
  <c r="J34" i="28" s="1"/>
  <c r="U34" i="28"/>
  <c r="M34" i="28" s="1"/>
  <c r="W9" i="28"/>
  <c r="V34" i="28"/>
  <c r="P34" i="28" s="1"/>
  <c r="S34" i="28"/>
  <c r="G34" i="28" s="1"/>
  <c r="F34" i="28" s="1"/>
  <c r="R34" i="28"/>
  <c r="D34" i="28" s="1"/>
  <c r="T48" i="28"/>
  <c r="J48" i="28" s="1"/>
  <c r="S48" i="28"/>
  <c r="G48" i="28" s="1"/>
  <c r="U48" i="28"/>
  <c r="M48" i="28" s="1"/>
  <c r="L48" i="28" s="1"/>
  <c r="W23" i="28"/>
  <c r="T25" i="29"/>
  <c r="V25" i="29"/>
  <c r="U25" i="29"/>
  <c r="K25" i="29" s="1"/>
  <c r="S25" i="29"/>
  <c r="E25" i="29" s="1"/>
  <c r="K18" i="26"/>
  <c r="W23" i="26"/>
  <c r="T23" i="26" s="1"/>
  <c r="J23" i="26" s="1"/>
  <c r="V48" i="26"/>
  <c r="P48" i="26" s="1"/>
  <c r="O48" i="26" s="1"/>
  <c r="V50" i="26"/>
  <c r="P50" i="26" s="1"/>
  <c r="N50" i="26" s="1"/>
  <c r="V51" i="26"/>
  <c r="P51" i="26" s="1"/>
  <c r="T51" i="26"/>
  <c r="J51" i="26" s="1"/>
  <c r="S51" i="26"/>
  <c r="G51" i="26" s="1"/>
  <c r="F51" i="26" s="1"/>
  <c r="T7" i="27"/>
  <c r="J7" i="27" s="1"/>
  <c r="V7" i="27"/>
  <c r="P7" i="27" s="1"/>
  <c r="U7" i="27"/>
  <c r="M7" i="27" s="1"/>
  <c r="K7" i="27" s="1"/>
  <c r="U12" i="27"/>
  <c r="M12" i="27" s="1"/>
  <c r="L12" i="27" s="1"/>
  <c r="T12" i="27"/>
  <c r="J12" i="27" s="1"/>
  <c r="U17" i="27"/>
  <c r="M17" i="27" s="1"/>
  <c r="T17" i="27"/>
  <c r="J17" i="27" s="1"/>
  <c r="H17" i="27" s="1"/>
  <c r="V18" i="27"/>
  <c r="P18" i="27" s="1"/>
  <c r="O18" i="27" s="1"/>
  <c r="T18" i="27"/>
  <c r="J18" i="27" s="1"/>
  <c r="I18" i="27" s="1"/>
  <c r="S18" i="27"/>
  <c r="G18" i="27" s="1"/>
  <c r="U15" i="27"/>
  <c r="M15" i="27" s="1"/>
  <c r="R15" i="27"/>
  <c r="D15" i="27" s="1"/>
  <c r="B15" i="27" s="1"/>
  <c r="C15" i="27" s="1"/>
  <c r="V15" i="27"/>
  <c r="P15" i="27" s="1"/>
  <c r="O53" i="27"/>
  <c r="K10" i="28"/>
  <c r="L10" i="28"/>
  <c r="F16" i="28"/>
  <c r="E16" i="28"/>
  <c r="V31" i="29"/>
  <c r="R31" i="29"/>
  <c r="C31" i="29" s="1"/>
  <c r="W6" i="29"/>
  <c r="U31" i="29"/>
  <c r="K31" i="29" s="1"/>
  <c r="T31" i="29"/>
  <c r="S31" i="29"/>
  <c r="F31" i="29" s="1"/>
  <c r="K13" i="28"/>
  <c r="B18" i="28"/>
  <c r="E19" i="28"/>
  <c r="I20" i="28"/>
  <c r="N22" i="28"/>
  <c r="U53" i="28"/>
  <c r="M53" i="28" s="1"/>
  <c r="V53" i="28"/>
  <c r="P53" i="28" s="1"/>
  <c r="W28" i="28"/>
  <c r="S28" i="28" s="1"/>
  <c r="G28" i="28" s="1"/>
  <c r="E28" i="28" s="1"/>
  <c r="V12" i="29"/>
  <c r="U12" i="29"/>
  <c r="L12" i="29" s="1"/>
  <c r="L16" i="29"/>
  <c r="K16" i="29"/>
  <c r="V20" i="29"/>
  <c r="O20" i="29" s="1"/>
  <c r="U20" i="29"/>
  <c r="T24" i="29"/>
  <c r="U24" i="29"/>
  <c r="R27" i="29"/>
  <c r="B27" i="29" s="1"/>
  <c r="C27" i="29" s="1"/>
  <c r="T28" i="29"/>
  <c r="H28" i="29" s="1"/>
  <c r="S28" i="29"/>
  <c r="U51" i="29"/>
  <c r="T51" i="29"/>
  <c r="S51" i="29"/>
  <c r="W26" i="29"/>
  <c r="S53" i="29"/>
  <c r="E53" i="29" s="1"/>
  <c r="V53" i="26"/>
  <c r="P53" i="26" s="1"/>
  <c r="N53" i="26" s="1"/>
  <c r="V11" i="27"/>
  <c r="P11" i="27" s="1"/>
  <c r="R28" i="27"/>
  <c r="D28" i="27" s="1"/>
  <c r="R38" i="27"/>
  <c r="D38" i="27" s="1"/>
  <c r="C38" i="27" s="1"/>
  <c r="R39" i="27"/>
  <c r="D39" i="27" s="1"/>
  <c r="B39" i="27" s="1"/>
  <c r="T44" i="27"/>
  <c r="J44" i="27" s="1"/>
  <c r="S11" i="28"/>
  <c r="G11" i="28" s="1"/>
  <c r="F11" i="28" s="1"/>
  <c r="V13" i="28"/>
  <c r="P13" i="28" s="1"/>
  <c r="R13" i="28"/>
  <c r="D13" i="28" s="1"/>
  <c r="B13" i="28" s="1"/>
  <c r="H16" i="28"/>
  <c r="V20" i="28"/>
  <c r="P20" i="28" s="1"/>
  <c r="V43" i="28"/>
  <c r="P43" i="28" s="1"/>
  <c r="N43" i="28" s="1"/>
  <c r="U43" i="29"/>
  <c r="T43" i="29"/>
  <c r="S43" i="29"/>
  <c r="W18" i="29"/>
  <c r="T52" i="29"/>
  <c r="U52" i="29"/>
  <c r="S52" i="29"/>
  <c r="I11" i="27"/>
  <c r="V51" i="27"/>
  <c r="P51" i="27" s="1"/>
  <c r="R51" i="27"/>
  <c r="D51" i="27" s="1"/>
  <c r="S10" i="28"/>
  <c r="G10" i="28" s="1"/>
  <c r="E10" i="28" s="1"/>
  <c r="O11" i="28"/>
  <c r="E14" i="28"/>
  <c r="B19" i="28"/>
  <c r="B20" i="28"/>
  <c r="C20" i="28" s="1"/>
  <c r="K20" i="28"/>
  <c r="C31" i="28"/>
  <c r="T31" i="28"/>
  <c r="J31" i="28" s="1"/>
  <c r="H31" i="28" s="1"/>
  <c r="W6" i="28"/>
  <c r="V6" i="28" s="1"/>
  <c r="P6" i="28" s="1"/>
  <c r="L35" i="28"/>
  <c r="E36" i="28"/>
  <c r="I39" i="28"/>
  <c r="U45" i="28"/>
  <c r="M45" i="28" s="1"/>
  <c r="L45" i="28" s="1"/>
  <c r="T45" i="28"/>
  <c r="J45" i="28" s="1"/>
  <c r="I45" i="28" s="1"/>
  <c r="I51" i="28"/>
  <c r="H51" i="28"/>
  <c r="U10" i="29"/>
  <c r="L10" i="29" s="1"/>
  <c r="R10" i="29"/>
  <c r="V23" i="29"/>
  <c r="R23" i="29"/>
  <c r="U53" i="29"/>
  <c r="L53" i="29" s="1"/>
  <c r="T53" i="29"/>
  <c r="I16" i="28"/>
  <c r="F11" i="29"/>
  <c r="S33" i="29"/>
  <c r="E33" i="29" s="1"/>
  <c r="R35" i="29"/>
  <c r="C35" i="29" s="1"/>
  <c r="V47" i="29"/>
  <c r="K10" i="29"/>
  <c r="K12" i="29"/>
  <c r="V17" i="29"/>
  <c r="R17" i="29"/>
  <c r="U17" i="29"/>
  <c r="T17" i="29"/>
  <c r="V26" i="29"/>
  <c r="R26" i="29"/>
  <c r="U26" i="29"/>
  <c r="T26" i="29"/>
  <c r="S26" i="29"/>
  <c r="B34" i="29"/>
  <c r="V42" i="29"/>
  <c r="R42" i="29"/>
  <c r="T42" i="29"/>
  <c r="S42" i="29"/>
  <c r="U42" i="29"/>
  <c r="O23" i="29"/>
  <c r="N23" i="29"/>
  <c r="B28" i="29"/>
  <c r="C28" i="29" s="1"/>
  <c r="H39" i="29"/>
  <c r="I39" i="29"/>
  <c r="E47" i="29"/>
  <c r="C39" i="29"/>
  <c r="H52" i="29"/>
  <c r="O45" i="29"/>
  <c r="E45" i="29"/>
  <c r="O43" i="29"/>
  <c r="H35" i="29"/>
  <c r="H31" i="29"/>
  <c r="I28" i="29"/>
  <c r="O53" i="29"/>
  <c r="H48" i="29"/>
  <c r="L36" i="29"/>
  <c r="L31" i="29"/>
  <c r="L25" i="29"/>
  <c r="E11" i="29"/>
  <c r="K49" i="29"/>
  <c r="C45" i="29"/>
  <c r="I43" i="29"/>
  <c r="I41" i="29"/>
  <c r="C53" i="29"/>
  <c r="E51" i="29"/>
  <c r="E37" i="29"/>
  <c r="L35" i="29"/>
  <c r="F8" i="29"/>
  <c r="E8" i="29"/>
  <c r="L11" i="29"/>
  <c r="I11" i="29"/>
  <c r="E13" i="29"/>
  <c r="O16" i="29"/>
  <c r="N16" i="29"/>
  <c r="K20" i="29"/>
  <c r="L20" i="29"/>
  <c r="B24" i="29"/>
  <c r="C24" i="29" s="1"/>
  <c r="L28" i="29"/>
  <c r="F28" i="29"/>
  <c r="E28" i="29"/>
  <c r="O31" i="29"/>
  <c r="F33" i="29"/>
  <c r="O37" i="29"/>
  <c r="L39" i="29"/>
  <c r="K39" i="29"/>
  <c r="O39" i="29"/>
  <c r="B43" i="29"/>
  <c r="C43" i="29"/>
  <c r="L43" i="29"/>
  <c r="K43" i="29"/>
  <c r="K45" i="29"/>
  <c r="I45" i="29"/>
  <c r="H45" i="29"/>
  <c r="B49" i="29"/>
  <c r="C49" i="29"/>
  <c r="N49" i="29"/>
  <c r="O49" i="29"/>
  <c r="B10" i="29"/>
  <c r="C10" i="29" s="1"/>
  <c r="F16" i="29"/>
  <c r="E16" i="29"/>
  <c r="O27" i="29"/>
  <c r="N27" i="29"/>
  <c r="E50" i="29"/>
  <c r="F50" i="29"/>
  <c r="N10" i="29"/>
  <c r="O10" i="29"/>
  <c r="F20" i="29"/>
  <c r="E20" i="29"/>
  <c r="N21" i="29"/>
  <c r="O21" i="29"/>
  <c r="V22" i="29"/>
  <c r="R22" i="29"/>
  <c r="U22" i="29"/>
  <c r="T22" i="29"/>
  <c r="S22" i="29"/>
  <c r="C33" i="29"/>
  <c r="B33" i="29"/>
  <c r="F34" i="29"/>
  <c r="E34" i="29"/>
  <c r="T40" i="29"/>
  <c r="V40" i="29"/>
  <c r="R40" i="29"/>
  <c r="S40" i="29"/>
  <c r="U40" i="29"/>
  <c r="W15" i="29"/>
  <c r="H8" i="29"/>
  <c r="B11" i="29"/>
  <c r="C11" i="29" s="1"/>
  <c r="O11" i="29"/>
  <c r="N11" i="29"/>
  <c r="K11" i="29"/>
  <c r="F12" i="29"/>
  <c r="E12" i="29"/>
  <c r="F13" i="29"/>
  <c r="V13" i="29"/>
  <c r="R13" i="29"/>
  <c r="U13" i="29"/>
  <c r="T13" i="29"/>
  <c r="S17" i="29"/>
  <c r="N20" i="29"/>
  <c r="B23" i="29"/>
  <c r="C23" i="29" s="1"/>
  <c r="L24" i="29"/>
  <c r="F24" i="29"/>
  <c r="E24" i="29"/>
  <c r="O25" i="29"/>
  <c r="F27" i="29"/>
  <c r="V32" i="29"/>
  <c r="R32" i="29"/>
  <c r="U32" i="29"/>
  <c r="T32" i="29"/>
  <c r="S32" i="29"/>
  <c r="W7" i="29"/>
  <c r="O33" i="29"/>
  <c r="N33" i="29"/>
  <c r="K38" i="29"/>
  <c r="L38" i="29"/>
  <c r="K24" i="29"/>
  <c r="B31" i="29"/>
  <c r="K34" i="29"/>
  <c r="F41" i="29"/>
  <c r="E41" i="29"/>
  <c r="B41" i="29"/>
  <c r="C41" i="29"/>
  <c r="T44" i="29"/>
  <c r="V44" i="29"/>
  <c r="R44" i="29"/>
  <c r="U44" i="29"/>
  <c r="S44" i="29"/>
  <c r="F49" i="29"/>
  <c r="E49" i="29"/>
  <c r="R8" i="29"/>
  <c r="T10" i="29"/>
  <c r="R12" i="29"/>
  <c r="T14" i="29"/>
  <c r="R16" i="29"/>
  <c r="W19" i="29"/>
  <c r="R20" i="29"/>
  <c r="E23" i="29"/>
  <c r="O24" i="29"/>
  <c r="N24" i="29"/>
  <c r="F25" i="29"/>
  <c r="E27" i="29"/>
  <c r="O28" i="29"/>
  <c r="N28" i="29"/>
  <c r="E31" i="29"/>
  <c r="I31" i="29"/>
  <c r="F35" i="29"/>
  <c r="E35" i="29"/>
  <c r="I35" i="29"/>
  <c r="E36" i="29"/>
  <c r="F36" i="29"/>
  <c r="F37" i="29"/>
  <c r="E46" i="29"/>
  <c r="F46" i="29"/>
  <c r="F48" i="29"/>
  <c r="E48" i="29"/>
  <c r="F51" i="29"/>
  <c r="F52" i="29"/>
  <c r="E52" i="29"/>
  <c r="B53" i="29"/>
  <c r="S10" i="29"/>
  <c r="S14" i="29"/>
  <c r="B21" i="29"/>
  <c r="C21" i="29" s="1"/>
  <c r="B25" i="29"/>
  <c r="C25" i="29" s="1"/>
  <c r="K28" i="29"/>
  <c r="N39" i="29"/>
  <c r="N41" i="29"/>
  <c r="F43" i="29"/>
  <c r="E43" i="29"/>
  <c r="L45" i="29"/>
  <c r="H47" i="29"/>
  <c r="F21" i="29"/>
  <c r="U23" i="29"/>
  <c r="T23" i="29"/>
  <c r="N25" i="29"/>
  <c r="U27" i="29"/>
  <c r="T27" i="29"/>
  <c r="N31" i="29"/>
  <c r="U33" i="29"/>
  <c r="T33" i="29"/>
  <c r="N35" i="29"/>
  <c r="K36" i="29"/>
  <c r="L37" i="29"/>
  <c r="K37" i="29"/>
  <c r="H37" i="29"/>
  <c r="I37" i="29"/>
  <c r="E38" i="29"/>
  <c r="F38" i="29"/>
  <c r="K41" i="29"/>
  <c r="N43" i="29"/>
  <c r="K48" i="29"/>
  <c r="L48" i="29"/>
  <c r="C51" i="29"/>
  <c r="B51" i="29"/>
  <c r="L51" i="29"/>
  <c r="K51" i="29"/>
  <c r="T36" i="29"/>
  <c r="V36" i="29"/>
  <c r="R36" i="29"/>
  <c r="B37" i="29"/>
  <c r="N37" i="29"/>
  <c r="V38" i="29"/>
  <c r="R38" i="29"/>
  <c r="T38" i="29"/>
  <c r="B39" i="29"/>
  <c r="V46" i="29"/>
  <c r="R46" i="29"/>
  <c r="U46" i="29"/>
  <c r="T46" i="29"/>
  <c r="L47" i="29"/>
  <c r="K47" i="29"/>
  <c r="O47" i="29"/>
  <c r="N47" i="29"/>
  <c r="I48" i="29"/>
  <c r="L49" i="29"/>
  <c r="I49" i="29"/>
  <c r="H49" i="29"/>
  <c r="K52" i="29"/>
  <c r="F53" i="29"/>
  <c r="N53" i="29"/>
  <c r="C37" i="29"/>
  <c r="L41" i="29"/>
  <c r="H41" i="29"/>
  <c r="H43" i="29"/>
  <c r="F45" i="29"/>
  <c r="B45" i="29"/>
  <c r="N45" i="29"/>
  <c r="C47" i="29"/>
  <c r="B47" i="29"/>
  <c r="V50" i="29"/>
  <c r="R50" i="29"/>
  <c r="U50" i="29"/>
  <c r="T50" i="29"/>
  <c r="O51" i="29"/>
  <c r="N51" i="29"/>
  <c r="L52" i="29"/>
  <c r="I52" i="29"/>
  <c r="R48" i="29"/>
  <c r="V48" i="29"/>
  <c r="R52" i="29"/>
  <c r="V52" i="29"/>
  <c r="O16" i="28"/>
  <c r="N16" i="28"/>
  <c r="E26" i="28"/>
  <c r="F26" i="28"/>
  <c r="I10" i="28"/>
  <c r="H10" i="28"/>
  <c r="B16" i="28"/>
  <c r="C16" i="28" s="1"/>
  <c r="B24" i="28"/>
  <c r="C24" i="28" s="1"/>
  <c r="K16" i="28"/>
  <c r="L16" i="28"/>
  <c r="E27" i="28"/>
  <c r="F27" i="28"/>
  <c r="N35" i="28"/>
  <c r="O35" i="28"/>
  <c r="V46" i="28"/>
  <c r="P46" i="28" s="1"/>
  <c r="R46" i="28"/>
  <c r="D46" i="28" s="1"/>
  <c r="U46" i="28"/>
  <c r="M46" i="28" s="1"/>
  <c r="T46" i="28"/>
  <c r="J46" i="28" s="1"/>
  <c r="F13" i="28"/>
  <c r="E13" i="28"/>
  <c r="I14" i="28"/>
  <c r="H14" i="28"/>
  <c r="E15" i="28"/>
  <c r="F20" i="28"/>
  <c r="E20" i="28"/>
  <c r="N20" i="28"/>
  <c r="O20" i="28"/>
  <c r="V26" i="28"/>
  <c r="P26" i="28" s="1"/>
  <c r="R26" i="28"/>
  <c r="D26" i="28" s="1"/>
  <c r="U26" i="28"/>
  <c r="M26" i="28" s="1"/>
  <c r="T26" i="28"/>
  <c r="J26" i="28" s="1"/>
  <c r="U27" i="28"/>
  <c r="M27" i="28" s="1"/>
  <c r="V27" i="28"/>
  <c r="P27" i="28" s="1"/>
  <c r="T27" i="28"/>
  <c r="J27" i="28" s="1"/>
  <c r="R27" i="28"/>
  <c r="D27" i="28" s="1"/>
  <c r="U28" i="28"/>
  <c r="M28" i="28" s="1"/>
  <c r="R28" i="28"/>
  <c r="D28" i="28" s="1"/>
  <c r="V23" i="28"/>
  <c r="P23" i="28" s="1"/>
  <c r="E44" i="28"/>
  <c r="F44" i="28"/>
  <c r="E11" i="28"/>
  <c r="F17" i="28"/>
  <c r="E17" i="28"/>
  <c r="C18" i="28"/>
  <c r="C19" i="28"/>
  <c r="C22" i="28"/>
  <c r="B22" i="28"/>
  <c r="O24" i="28"/>
  <c r="N24" i="28"/>
  <c r="V32" i="28"/>
  <c r="P32" i="28" s="1"/>
  <c r="R32" i="28"/>
  <c r="D32" i="28" s="1"/>
  <c r="T32" i="28"/>
  <c r="J32" i="28" s="1"/>
  <c r="S32" i="28"/>
  <c r="G32" i="28" s="1"/>
  <c r="U32" i="28"/>
  <c r="M32" i="28" s="1"/>
  <c r="U33" i="28"/>
  <c r="M33" i="28" s="1"/>
  <c r="T33" i="28"/>
  <c r="J33" i="28" s="1"/>
  <c r="S33" i="28"/>
  <c r="G33" i="28" s="1"/>
  <c r="V33" i="28"/>
  <c r="P33" i="28" s="1"/>
  <c r="R33" i="28"/>
  <c r="D33" i="28" s="1"/>
  <c r="I53" i="28"/>
  <c r="H53" i="28"/>
  <c r="R6" i="28"/>
  <c r="D6" i="28" s="1"/>
  <c r="W7" i="28"/>
  <c r="W8" i="28"/>
  <c r="N11" i="28"/>
  <c r="U11" i="28"/>
  <c r="M11" i="28" s="1"/>
  <c r="T11" i="28"/>
  <c r="J11" i="28" s="1"/>
  <c r="H13" i="28"/>
  <c r="U15" i="28"/>
  <c r="M15" i="28" s="1"/>
  <c r="T15" i="28"/>
  <c r="J15" i="28" s="1"/>
  <c r="F10" i="28"/>
  <c r="V10" i="28"/>
  <c r="P10" i="28" s="1"/>
  <c r="R10" i="28"/>
  <c r="D10" i="28" s="1"/>
  <c r="R11" i="28"/>
  <c r="D11" i="28" s="1"/>
  <c r="F14" i="28"/>
  <c r="V14" i="28"/>
  <c r="P14" i="28" s="1"/>
  <c r="R14" i="28"/>
  <c r="D14" i="28" s="1"/>
  <c r="U14" i="28"/>
  <c r="M14" i="28" s="1"/>
  <c r="R15" i="28"/>
  <c r="D15" i="28" s="1"/>
  <c r="V17" i="28"/>
  <c r="P17" i="28" s="1"/>
  <c r="R17" i="28"/>
  <c r="D17" i="28" s="1"/>
  <c r="U17" i="28"/>
  <c r="M17" i="28" s="1"/>
  <c r="T17" i="28"/>
  <c r="J17" i="28" s="1"/>
  <c r="U18" i="28"/>
  <c r="M18" i="28" s="1"/>
  <c r="V18" i="28"/>
  <c r="P18" i="28" s="1"/>
  <c r="T18" i="28"/>
  <c r="J18" i="28" s="1"/>
  <c r="T19" i="28"/>
  <c r="J19" i="28" s="1"/>
  <c r="V19" i="28"/>
  <c r="P19" i="28" s="1"/>
  <c r="U19" i="28"/>
  <c r="M19" i="28" s="1"/>
  <c r="W21" i="28"/>
  <c r="U22" i="28"/>
  <c r="M22" i="28" s="1"/>
  <c r="T22" i="28"/>
  <c r="J22" i="28" s="1"/>
  <c r="S22" i="28"/>
  <c r="G22" i="28" s="1"/>
  <c r="K35" i="28"/>
  <c r="S46" i="28"/>
  <c r="G46" i="28" s="1"/>
  <c r="E37" i="28"/>
  <c r="V38" i="28"/>
  <c r="P38" i="28" s="1"/>
  <c r="R38" i="28"/>
  <c r="D38" i="28" s="1"/>
  <c r="T38" i="28"/>
  <c r="J38" i="28" s="1"/>
  <c r="U38" i="28"/>
  <c r="M38" i="28" s="1"/>
  <c r="S38" i="28"/>
  <c r="G38" i="28" s="1"/>
  <c r="K41" i="28"/>
  <c r="K43" i="28"/>
  <c r="H43" i="28"/>
  <c r="I43" i="28"/>
  <c r="K45" i="28"/>
  <c r="H48" i="28"/>
  <c r="F49" i="28"/>
  <c r="E49" i="28"/>
  <c r="I49" i="28"/>
  <c r="H49" i="28"/>
  <c r="E50" i="28"/>
  <c r="L51" i="28"/>
  <c r="K51" i="28"/>
  <c r="F53" i="28"/>
  <c r="E53" i="28"/>
  <c r="T24" i="28"/>
  <c r="J24" i="28" s="1"/>
  <c r="U24" i="28"/>
  <c r="M24" i="28" s="1"/>
  <c r="S24" i="28"/>
  <c r="G24" i="28" s="1"/>
  <c r="C53" i="28"/>
  <c r="C49" i="28"/>
  <c r="O41" i="28"/>
  <c r="O53" i="28"/>
  <c r="E51" i="28"/>
  <c r="O49" i="28"/>
  <c r="E47" i="28"/>
  <c r="O45" i="28"/>
  <c r="L44" i="28"/>
  <c r="L42" i="28"/>
  <c r="E41" i="28"/>
  <c r="E39" i="28"/>
  <c r="I47" i="28"/>
  <c r="E43" i="28"/>
  <c r="O37" i="28"/>
  <c r="K53" i="28"/>
  <c r="C43" i="28"/>
  <c r="C41" i="28"/>
  <c r="I37" i="28"/>
  <c r="I31" i="28"/>
  <c r="F31" i="28"/>
  <c r="E31" i="28"/>
  <c r="B31" i="28"/>
  <c r="N31" i="28"/>
  <c r="O31" i="28"/>
  <c r="I34" i="28"/>
  <c r="H34" i="28"/>
  <c r="H35" i="28"/>
  <c r="C37" i="28"/>
  <c r="L37" i="28"/>
  <c r="K37" i="28"/>
  <c r="C39" i="28"/>
  <c r="T40" i="28"/>
  <c r="J40" i="28" s="1"/>
  <c r="V40" i="28"/>
  <c r="P40" i="28" s="1"/>
  <c r="R40" i="28"/>
  <c r="D40" i="28" s="1"/>
  <c r="U40" i="28"/>
  <c r="M40" i="28" s="1"/>
  <c r="S40" i="28"/>
  <c r="G40" i="28" s="1"/>
  <c r="C45" i="28"/>
  <c r="L47" i="28"/>
  <c r="K47" i="28"/>
  <c r="F48" i="28"/>
  <c r="E48" i="28"/>
  <c r="K49" i="28"/>
  <c r="B35" i="28"/>
  <c r="B41" i="28"/>
  <c r="L41" i="28"/>
  <c r="L43" i="28"/>
  <c r="K48" i="28"/>
  <c r="V50" i="28"/>
  <c r="P50" i="28" s="1"/>
  <c r="R50" i="28"/>
  <c r="D50" i="28" s="1"/>
  <c r="U50" i="28"/>
  <c r="M50" i="28" s="1"/>
  <c r="T50" i="28"/>
  <c r="J50" i="28" s="1"/>
  <c r="W25" i="28"/>
  <c r="F52" i="28"/>
  <c r="E52" i="28"/>
  <c r="O34" i="28"/>
  <c r="N34" i="28"/>
  <c r="F35" i="28"/>
  <c r="E35" i="28"/>
  <c r="I35" i="28"/>
  <c r="V36" i="28"/>
  <c r="P36" i="28" s="1"/>
  <c r="R36" i="28"/>
  <c r="D36" i="28" s="1"/>
  <c r="U36" i="28"/>
  <c r="M36" i="28" s="1"/>
  <c r="T36" i="28"/>
  <c r="J36" i="28" s="1"/>
  <c r="N37" i="28"/>
  <c r="B39" i="28"/>
  <c r="N39" i="28"/>
  <c r="O39" i="28"/>
  <c r="E42" i="28"/>
  <c r="F42" i="28"/>
  <c r="H47" i="28"/>
  <c r="K52" i="28"/>
  <c r="L52" i="28"/>
  <c r="L39" i="28"/>
  <c r="H39" i="28"/>
  <c r="H41" i="28"/>
  <c r="K42" i="28"/>
  <c r="F43" i="28"/>
  <c r="K44" i="28"/>
  <c r="F45" i="28"/>
  <c r="N45" i="28"/>
  <c r="C47" i="28"/>
  <c r="B47" i="28"/>
  <c r="O47" i="28"/>
  <c r="N47" i="28"/>
  <c r="I48" i="28"/>
  <c r="N49" i="28"/>
  <c r="C51" i="28"/>
  <c r="B51" i="28"/>
  <c r="O51" i="28"/>
  <c r="N51" i="28"/>
  <c r="I52" i="28"/>
  <c r="N53" i="28"/>
  <c r="F39" i="28"/>
  <c r="F41" i="28"/>
  <c r="N41" i="28"/>
  <c r="V42" i="28"/>
  <c r="P42" i="28" s="1"/>
  <c r="R42" i="28"/>
  <c r="D42" i="28" s="1"/>
  <c r="T42" i="28"/>
  <c r="J42" i="28" s="1"/>
  <c r="B43" i="28"/>
  <c r="T44" i="28"/>
  <c r="J44" i="28" s="1"/>
  <c r="V44" i="28"/>
  <c r="P44" i="28" s="1"/>
  <c r="R44" i="28"/>
  <c r="D44" i="28" s="1"/>
  <c r="B45" i="28"/>
  <c r="F47" i="28"/>
  <c r="B49" i="28"/>
  <c r="L49" i="28"/>
  <c r="F51" i="28"/>
  <c r="B53" i="28"/>
  <c r="L53" i="28"/>
  <c r="R48" i="28"/>
  <c r="D48" i="28" s="1"/>
  <c r="V48" i="28"/>
  <c r="P48" i="28" s="1"/>
  <c r="R52" i="28"/>
  <c r="D52" i="28" s="1"/>
  <c r="V52" i="28"/>
  <c r="P52" i="28" s="1"/>
  <c r="F9" i="27"/>
  <c r="O7" i="27"/>
  <c r="N7" i="27"/>
  <c r="B11" i="27"/>
  <c r="C11" i="27" s="1"/>
  <c r="E13" i="27"/>
  <c r="F13" i="27"/>
  <c r="C7" i="27"/>
  <c r="N10" i="27"/>
  <c r="H18" i="27"/>
  <c r="V19" i="27"/>
  <c r="P19" i="27" s="1"/>
  <c r="R19" i="27"/>
  <c r="D19" i="27" s="1"/>
  <c r="U19" i="27"/>
  <c r="M19" i="27" s="1"/>
  <c r="S19" i="27"/>
  <c r="G19" i="27" s="1"/>
  <c r="U24" i="27"/>
  <c r="M24" i="27" s="1"/>
  <c r="T24" i="27"/>
  <c r="J24" i="27" s="1"/>
  <c r="V24" i="27"/>
  <c r="P24" i="27" s="1"/>
  <c r="S24" i="27"/>
  <c r="G24" i="27" s="1"/>
  <c r="I31" i="27"/>
  <c r="H31" i="27"/>
  <c r="C34" i="27"/>
  <c r="B34" i="27"/>
  <c r="E6" i="27"/>
  <c r="E7" i="27"/>
  <c r="V9" i="27"/>
  <c r="P9" i="27" s="1"/>
  <c r="R9" i="27"/>
  <c r="D9" i="27" s="1"/>
  <c r="U9" i="27"/>
  <c r="M9" i="27" s="1"/>
  <c r="V13" i="27"/>
  <c r="P13" i="27" s="1"/>
  <c r="R13" i="27"/>
  <c r="D13" i="27" s="1"/>
  <c r="U13" i="27"/>
  <c r="M13" i="27" s="1"/>
  <c r="C16" i="27"/>
  <c r="U20" i="27"/>
  <c r="M20" i="27" s="1"/>
  <c r="T20" i="27"/>
  <c r="J20" i="27" s="1"/>
  <c r="V20" i="27"/>
  <c r="P20" i="27" s="1"/>
  <c r="S20" i="27"/>
  <c r="G20" i="27" s="1"/>
  <c r="O28" i="27"/>
  <c r="N28" i="27"/>
  <c r="K28" i="27"/>
  <c r="L28" i="27"/>
  <c r="I32" i="27"/>
  <c r="H32" i="27"/>
  <c r="K39" i="27"/>
  <c r="L39" i="27"/>
  <c r="I9" i="27"/>
  <c r="O11" i="27"/>
  <c r="N11" i="27"/>
  <c r="F12" i="27"/>
  <c r="E12" i="27"/>
  <c r="I13" i="27"/>
  <c r="H13" i="27"/>
  <c r="L14" i="27"/>
  <c r="K14" i="27"/>
  <c r="F15" i="27"/>
  <c r="E15" i="27"/>
  <c r="B17" i="27"/>
  <c r="C17" i="27" s="1"/>
  <c r="O17" i="27"/>
  <c r="N17" i="27"/>
  <c r="K17" i="27"/>
  <c r="L17" i="27"/>
  <c r="F18" i="27"/>
  <c r="E18" i="27"/>
  <c r="I19" i="27"/>
  <c r="H19" i="27"/>
  <c r="I22" i="27"/>
  <c r="H22" i="27"/>
  <c r="V23" i="27"/>
  <c r="P23" i="27" s="1"/>
  <c r="R23" i="27"/>
  <c r="D23" i="27" s="1"/>
  <c r="U23" i="27"/>
  <c r="M23" i="27" s="1"/>
  <c r="S23" i="27"/>
  <c r="G23" i="27" s="1"/>
  <c r="B24" i="27"/>
  <c r="C24" i="27" s="1"/>
  <c r="B28" i="27"/>
  <c r="C28" i="27" s="1"/>
  <c r="I35" i="27"/>
  <c r="H35" i="27"/>
  <c r="E38" i="27"/>
  <c r="F38" i="27"/>
  <c r="O42" i="27"/>
  <c r="N42" i="27"/>
  <c r="V50" i="27"/>
  <c r="P50" i="27" s="1"/>
  <c r="R50" i="27"/>
  <c r="D50" i="27" s="1"/>
  <c r="U50" i="27"/>
  <c r="M50" i="27" s="1"/>
  <c r="T50" i="27"/>
  <c r="J50" i="27" s="1"/>
  <c r="W25" i="27"/>
  <c r="S50" i="27"/>
  <c r="G50" i="27" s="1"/>
  <c r="U10" i="27"/>
  <c r="M10" i="27" s="1"/>
  <c r="T10" i="27"/>
  <c r="J10" i="27" s="1"/>
  <c r="B20" i="27"/>
  <c r="C20" i="27" s="1"/>
  <c r="F31" i="27"/>
  <c r="E31" i="27"/>
  <c r="C33" i="27"/>
  <c r="B33" i="27"/>
  <c r="O34" i="27"/>
  <c r="N34" i="27"/>
  <c r="R10" i="27"/>
  <c r="D10" i="27" s="1"/>
  <c r="L15" i="27"/>
  <c r="K15" i="27"/>
  <c r="L52" i="27"/>
  <c r="L48" i="27"/>
  <c r="I43" i="27"/>
  <c r="H52" i="27"/>
  <c r="E51" i="27"/>
  <c r="H48" i="27"/>
  <c r="E47" i="27"/>
  <c r="I39" i="27"/>
  <c r="I51" i="27"/>
  <c r="O49" i="27"/>
  <c r="E45" i="27"/>
  <c r="H39" i="27"/>
  <c r="E34" i="27"/>
  <c r="E28" i="27"/>
  <c r="I47" i="27"/>
  <c r="H44" i="27"/>
  <c r="K43" i="27"/>
  <c r="I28" i="27"/>
  <c r="I34" i="27"/>
  <c r="O31" i="27"/>
  <c r="H28" i="27"/>
  <c r="E17" i="27"/>
  <c r="O15" i="27"/>
  <c r="L7" i="27"/>
  <c r="S10" i="27"/>
  <c r="G10" i="27" s="1"/>
  <c r="E11" i="27"/>
  <c r="K11" i="27"/>
  <c r="B12" i="27"/>
  <c r="C12" i="27" s="1"/>
  <c r="H14" i="27"/>
  <c r="N15" i="27"/>
  <c r="U16" i="27"/>
  <c r="M16" i="27" s="1"/>
  <c r="T16" i="27"/>
  <c r="J16" i="27" s="1"/>
  <c r="V16" i="27"/>
  <c r="P16" i="27" s="1"/>
  <c r="S16" i="27"/>
  <c r="G16" i="27" s="1"/>
  <c r="I17" i="27"/>
  <c r="F22" i="27"/>
  <c r="E22" i="27"/>
  <c r="T23" i="27"/>
  <c r="J23" i="27" s="1"/>
  <c r="V32" i="27"/>
  <c r="P32" i="27" s="1"/>
  <c r="R32" i="27"/>
  <c r="D32" i="27" s="1"/>
  <c r="U32" i="27"/>
  <c r="M32" i="27" s="1"/>
  <c r="S32" i="27"/>
  <c r="G32" i="27" s="1"/>
  <c r="F36" i="27"/>
  <c r="F37" i="27"/>
  <c r="N39" i="27"/>
  <c r="O39" i="27"/>
  <c r="B43" i="27"/>
  <c r="C43" i="27"/>
  <c r="N43" i="27"/>
  <c r="O43" i="27"/>
  <c r="N22" i="27"/>
  <c r="V26" i="27"/>
  <c r="P26" i="27" s="1"/>
  <c r="U26" i="27"/>
  <c r="M26" i="27" s="1"/>
  <c r="S26" i="27"/>
  <c r="G26" i="27" s="1"/>
  <c r="R26" i="27"/>
  <c r="D26" i="27" s="1"/>
  <c r="K31" i="27"/>
  <c r="U33" i="27"/>
  <c r="M33" i="27" s="1"/>
  <c r="T33" i="27"/>
  <c r="J33" i="27" s="1"/>
  <c r="V33" i="27"/>
  <c r="P33" i="27" s="1"/>
  <c r="S33" i="27"/>
  <c r="G33" i="27" s="1"/>
  <c r="K40" i="27"/>
  <c r="C41" i="27"/>
  <c r="B41" i="27"/>
  <c r="F43" i="27"/>
  <c r="E43" i="27"/>
  <c r="F44" i="27"/>
  <c r="L51" i="27"/>
  <c r="K51" i="27"/>
  <c r="O52" i="27"/>
  <c r="W8" i="27"/>
  <c r="V14" i="27"/>
  <c r="P14" i="27" s="1"/>
  <c r="R14" i="27"/>
  <c r="D14" i="27" s="1"/>
  <c r="F17" i="27"/>
  <c r="V27" i="27"/>
  <c r="P27" i="27" s="1"/>
  <c r="K34" i="27"/>
  <c r="L34" i="27"/>
  <c r="F35" i="27"/>
  <c r="E35" i="27"/>
  <c r="E36" i="27"/>
  <c r="C37" i="27"/>
  <c r="F39" i="27"/>
  <c r="E39" i="27"/>
  <c r="O41" i="27"/>
  <c r="C42" i="27"/>
  <c r="B42" i="27"/>
  <c r="L43" i="27"/>
  <c r="H45" i="27"/>
  <c r="I45" i="27"/>
  <c r="H47" i="27"/>
  <c r="R18" i="27"/>
  <c r="D18" i="27" s="1"/>
  <c r="R22" i="27"/>
  <c r="D22" i="27" s="1"/>
  <c r="N31" i="27"/>
  <c r="N35" i="27"/>
  <c r="V40" i="27"/>
  <c r="P40" i="27" s="1"/>
  <c r="R40" i="27"/>
  <c r="D40" i="27" s="1"/>
  <c r="T40" i="27"/>
  <c r="J40" i="27" s="1"/>
  <c r="S40" i="27"/>
  <c r="G40" i="27" s="1"/>
  <c r="U41" i="27"/>
  <c r="M41" i="27" s="1"/>
  <c r="T41" i="27"/>
  <c r="J41" i="27" s="1"/>
  <c r="S41" i="27"/>
  <c r="G41" i="27" s="1"/>
  <c r="T42" i="27"/>
  <c r="J42" i="27" s="1"/>
  <c r="U42" i="27"/>
  <c r="M42" i="27" s="1"/>
  <c r="S42" i="27"/>
  <c r="G42" i="27" s="1"/>
  <c r="H43" i="27"/>
  <c r="I44" i="27"/>
  <c r="F45" i="27"/>
  <c r="L47" i="27"/>
  <c r="K47" i="27"/>
  <c r="F48" i="27"/>
  <c r="F28" i="27"/>
  <c r="F34" i="27"/>
  <c r="V36" i="27"/>
  <c r="P36" i="27" s="1"/>
  <c r="R36" i="27"/>
  <c r="D36" i="27" s="1"/>
  <c r="U36" i="27"/>
  <c r="M36" i="27" s="1"/>
  <c r="T36" i="27"/>
  <c r="J36" i="27" s="1"/>
  <c r="U37" i="27"/>
  <c r="M37" i="27" s="1"/>
  <c r="V37" i="27"/>
  <c r="P37" i="27" s="1"/>
  <c r="T37" i="27"/>
  <c r="J37" i="27" s="1"/>
  <c r="T38" i="27"/>
  <c r="J38" i="27" s="1"/>
  <c r="V38" i="27"/>
  <c r="P38" i="27" s="1"/>
  <c r="U38" i="27"/>
  <c r="M38" i="27" s="1"/>
  <c r="L44" i="27"/>
  <c r="K44" i="27"/>
  <c r="V46" i="27"/>
  <c r="P46" i="27" s="1"/>
  <c r="R46" i="27"/>
  <c r="D46" i="27" s="1"/>
  <c r="U46" i="27"/>
  <c r="M46" i="27" s="1"/>
  <c r="T46" i="27"/>
  <c r="J46" i="27" s="1"/>
  <c r="O48" i="27"/>
  <c r="N48" i="27"/>
  <c r="H51" i="27"/>
  <c r="R31" i="27"/>
  <c r="D31" i="27" s="1"/>
  <c r="R35" i="27"/>
  <c r="D35" i="27" s="1"/>
  <c r="V44" i="27"/>
  <c r="P44" i="27" s="1"/>
  <c r="R44" i="27"/>
  <c r="D44" i="27" s="1"/>
  <c r="C47" i="27"/>
  <c r="B47" i="27"/>
  <c r="O47" i="27"/>
  <c r="N47" i="27"/>
  <c r="I48" i="27"/>
  <c r="F49" i="27"/>
  <c r="E49" i="27"/>
  <c r="I49" i="27"/>
  <c r="H49" i="27"/>
  <c r="C51" i="27"/>
  <c r="B51" i="27"/>
  <c r="O51" i="27"/>
  <c r="N51" i="27"/>
  <c r="I52" i="27"/>
  <c r="F53" i="27"/>
  <c r="E53" i="27"/>
  <c r="I53" i="27"/>
  <c r="H53" i="27"/>
  <c r="E44" i="27"/>
  <c r="V45" i="27"/>
  <c r="P45" i="27" s="1"/>
  <c r="R45" i="27"/>
  <c r="D45" i="27" s="1"/>
  <c r="U45" i="27"/>
  <c r="M45" i="27" s="1"/>
  <c r="F47" i="27"/>
  <c r="K48" i="27"/>
  <c r="N49" i="27"/>
  <c r="F51" i="27"/>
  <c r="K52" i="27"/>
  <c r="N53" i="27"/>
  <c r="E48" i="27"/>
  <c r="R48" i="27"/>
  <c r="D48" i="27" s="1"/>
  <c r="U49" i="27"/>
  <c r="M49" i="27" s="1"/>
  <c r="E52" i="27"/>
  <c r="R52" i="27"/>
  <c r="D52" i="27" s="1"/>
  <c r="U53" i="27"/>
  <c r="M53" i="27" s="1"/>
  <c r="R49" i="27"/>
  <c r="D49" i="27" s="1"/>
  <c r="R53" i="27"/>
  <c r="D53" i="27" s="1"/>
  <c r="H12" i="26"/>
  <c r="L8" i="26"/>
  <c r="K8" i="26"/>
  <c r="B10" i="26"/>
  <c r="L12" i="26"/>
  <c r="K12" i="26"/>
  <c r="B9" i="26"/>
  <c r="C9" i="26" s="1"/>
  <c r="O9" i="26"/>
  <c r="N9" i="26"/>
  <c r="O13" i="26"/>
  <c r="N13" i="26"/>
  <c r="E17" i="26"/>
  <c r="F17" i="26"/>
  <c r="V15" i="26"/>
  <c r="P15" i="26" s="1"/>
  <c r="R15" i="26"/>
  <c r="D15" i="26" s="1"/>
  <c r="U15" i="26"/>
  <c r="M15" i="26" s="1"/>
  <c r="U16" i="26"/>
  <c r="M16" i="26" s="1"/>
  <c r="V16" i="26"/>
  <c r="P16" i="26" s="1"/>
  <c r="E27" i="26"/>
  <c r="F27" i="26"/>
  <c r="O41" i="26"/>
  <c r="N41" i="26"/>
  <c r="I43" i="26"/>
  <c r="H43" i="26"/>
  <c r="V7" i="26"/>
  <c r="P7" i="26" s="1"/>
  <c r="R7" i="26"/>
  <c r="D7" i="26" s="1"/>
  <c r="R8" i="26"/>
  <c r="D8" i="26" s="1"/>
  <c r="T13" i="26"/>
  <c r="J13" i="26" s="1"/>
  <c r="U13" i="26"/>
  <c r="M13" i="26" s="1"/>
  <c r="V23" i="26"/>
  <c r="P23" i="26" s="1"/>
  <c r="R23" i="26"/>
  <c r="D23" i="26" s="1"/>
  <c r="U23" i="26"/>
  <c r="M23" i="26" s="1"/>
  <c r="S23" i="26"/>
  <c r="G23" i="26" s="1"/>
  <c r="T27" i="26"/>
  <c r="J27" i="26" s="1"/>
  <c r="V27" i="26"/>
  <c r="P27" i="26" s="1"/>
  <c r="U27" i="26"/>
  <c r="M27" i="26" s="1"/>
  <c r="R27" i="26"/>
  <c r="D27" i="26" s="1"/>
  <c r="I46" i="26"/>
  <c r="H46" i="26"/>
  <c r="I38" i="26"/>
  <c r="K51" i="26"/>
  <c r="E46" i="26"/>
  <c r="H38" i="26"/>
  <c r="I34" i="26"/>
  <c r="H50" i="26"/>
  <c r="N45" i="26"/>
  <c r="C44" i="26"/>
  <c r="L43" i="26"/>
  <c r="H34" i="26"/>
  <c r="I28" i="26"/>
  <c r="O51" i="26"/>
  <c r="C46" i="26"/>
  <c r="O44" i="26"/>
  <c r="E45" i="26"/>
  <c r="N44" i="26"/>
  <c r="B44" i="26"/>
  <c r="O42" i="26"/>
  <c r="E38" i="26"/>
  <c r="E37" i="26"/>
  <c r="E36" i="26"/>
  <c r="I18" i="26"/>
  <c r="L7" i="26"/>
  <c r="K11" i="26"/>
  <c r="V11" i="26"/>
  <c r="P11" i="26" s="1"/>
  <c r="R11" i="26"/>
  <c r="D11" i="26" s="1"/>
  <c r="R12" i="26"/>
  <c r="D12" i="26" s="1"/>
  <c r="S16" i="26"/>
  <c r="G16" i="26" s="1"/>
  <c r="B18" i="26"/>
  <c r="C18" i="26" s="1"/>
  <c r="L19" i="26"/>
  <c r="B21" i="26"/>
  <c r="C21" i="26" s="1"/>
  <c r="L39" i="26"/>
  <c r="K39" i="26"/>
  <c r="T17" i="26"/>
  <c r="J17" i="26" s="1"/>
  <c r="V17" i="26"/>
  <c r="P17" i="26" s="1"/>
  <c r="I23" i="26"/>
  <c r="H23" i="26"/>
  <c r="F26" i="26"/>
  <c r="E26" i="26"/>
  <c r="B53" i="26"/>
  <c r="C53" i="26"/>
  <c r="R16" i="26"/>
  <c r="D16" i="26" s="1"/>
  <c r="R17" i="26"/>
  <c r="D17" i="26" s="1"/>
  <c r="B20" i="26"/>
  <c r="C20" i="26" s="1"/>
  <c r="B24" i="26"/>
  <c r="C24" i="26" s="1"/>
  <c r="U26" i="26"/>
  <c r="M26" i="26" s="1"/>
  <c r="V26" i="26"/>
  <c r="P26" i="26" s="1"/>
  <c r="T26" i="26"/>
  <c r="J26" i="26" s="1"/>
  <c r="R26" i="26"/>
  <c r="D26" i="26" s="1"/>
  <c r="S7" i="26"/>
  <c r="G7" i="26" s="1"/>
  <c r="S8" i="26"/>
  <c r="G8" i="26" s="1"/>
  <c r="H9" i="26"/>
  <c r="S9" i="26"/>
  <c r="G9" i="26" s="1"/>
  <c r="H10" i="26"/>
  <c r="R13" i="26"/>
  <c r="D13" i="26" s="1"/>
  <c r="S15" i="26"/>
  <c r="G15" i="26" s="1"/>
  <c r="F18" i="26"/>
  <c r="E18" i="26"/>
  <c r="N18" i="26"/>
  <c r="O18" i="26"/>
  <c r="N20" i="26"/>
  <c r="I21" i="26"/>
  <c r="H21" i="26"/>
  <c r="U24" i="26"/>
  <c r="M24" i="26" s="1"/>
  <c r="T24" i="26"/>
  <c r="J24" i="26" s="1"/>
  <c r="V24" i="26"/>
  <c r="P24" i="26" s="1"/>
  <c r="S24" i="26"/>
  <c r="G24" i="26" s="1"/>
  <c r="I35" i="26"/>
  <c r="H35" i="26"/>
  <c r="O40" i="26"/>
  <c r="I44" i="26"/>
  <c r="T7" i="26"/>
  <c r="J7" i="26" s="1"/>
  <c r="T8" i="26"/>
  <c r="J8" i="26" s="1"/>
  <c r="U9" i="26"/>
  <c r="M9" i="26" s="1"/>
  <c r="I10" i="26"/>
  <c r="O10" i="26"/>
  <c r="S11" i="26"/>
  <c r="G11" i="26" s="1"/>
  <c r="S12" i="26"/>
  <c r="G12" i="26" s="1"/>
  <c r="S13" i="26"/>
  <c r="G13" i="26" s="1"/>
  <c r="T15" i="26"/>
  <c r="J15" i="26" s="1"/>
  <c r="T16" i="26"/>
  <c r="J16" i="26" s="1"/>
  <c r="U17" i="26"/>
  <c r="M17" i="26" s="1"/>
  <c r="H18" i="26"/>
  <c r="K19" i="26"/>
  <c r="V19" i="26"/>
  <c r="P19" i="26" s="1"/>
  <c r="R19" i="26"/>
  <c r="D19" i="26" s="1"/>
  <c r="T19" i="26"/>
  <c r="J19" i="26" s="1"/>
  <c r="S19" i="26"/>
  <c r="G19" i="26" s="1"/>
  <c r="U20" i="26"/>
  <c r="M20" i="26" s="1"/>
  <c r="T20" i="26"/>
  <c r="J20" i="26" s="1"/>
  <c r="S20" i="26"/>
  <c r="G20" i="26" s="1"/>
  <c r="L21" i="26"/>
  <c r="H28" i="26"/>
  <c r="V31" i="26"/>
  <c r="P31" i="26" s="1"/>
  <c r="R31" i="26"/>
  <c r="D31" i="26" s="1"/>
  <c r="T31" i="26"/>
  <c r="J31" i="26" s="1"/>
  <c r="S31" i="26"/>
  <c r="G31" i="26" s="1"/>
  <c r="U31" i="26"/>
  <c r="M31" i="26" s="1"/>
  <c r="W6" i="26"/>
  <c r="U32" i="26"/>
  <c r="M32" i="26" s="1"/>
  <c r="T32" i="26"/>
  <c r="J32" i="26" s="1"/>
  <c r="S32" i="26"/>
  <c r="G32" i="26" s="1"/>
  <c r="V32" i="26"/>
  <c r="P32" i="26" s="1"/>
  <c r="R32" i="26"/>
  <c r="D32" i="26" s="1"/>
  <c r="T33" i="26"/>
  <c r="J33" i="26" s="1"/>
  <c r="U33" i="26"/>
  <c r="M33" i="26" s="1"/>
  <c r="S33" i="26"/>
  <c r="G33" i="26" s="1"/>
  <c r="V33" i="26"/>
  <c r="P33" i="26" s="1"/>
  <c r="R33" i="26"/>
  <c r="D33" i="26" s="1"/>
  <c r="N34" i="26"/>
  <c r="O34" i="26"/>
  <c r="K34" i="26"/>
  <c r="B36" i="26"/>
  <c r="B37" i="26"/>
  <c r="K38" i="26"/>
  <c r="K45" i="26"/>
  <c r="L45" i="26"/>
  <c r="K21" i="26"/>
  <c r="K28" i="26"/>
  <c r="F34" i="26"/>
  <c r="B34" i="26"/>
  <c r="C34" i="26"/>
  <c r="F36" i="26"/>
  <c r="F37" i="26"/>
  <c r="V39" i="26"/>
  <c r="P39" i="26" s="1"/>
  <c r="R39" i="26"/>
  <c r="D39" i="26" s="1"/>
  <c r="S39" i="26"/>
  <c r="G39" i="26" s="1"/>
  <c r="T39" i="26"/>
  <c r="J39" i="26" s="1"/>
  <c r="W14" i="26"/>
  <c r="T41" i="26"/>
  <c r="J41" i="26" s="1"/>
  <c r="S41" i="26"/>
  <c r="G41" i="26" s="1"/>
  <c r="U41" i="26"/>
  <c r="M41" i="26" s="1"/>
  <c r="R41" i="26"/>
  <c r="D41" i="26" s="1"/>
  <c r="H42" i="26"/>
  <c r="C45" i="26"/>
  <c r="B45" i="26"/>
  <c r="V47" i="26"/>
  <c r="P47" i="26" s="1"/>
  <c r="R47" i="26"/>
  <c r="D47" i="26" s="1"/>
  <c r="U47" i="26"/>
  <c r="M47" i="26" s="1"/>
  <c r="T47" i="26"/>
  <c r="J47" i="26" s="1"/>
  <c r="W22" i="26"/>
  <c r="S47" i="26"/>
  <c r="G47" i="26" s="1"/>
  <c r="C48" i="26"/>
  <c r="F49" i="26"/>
  <c r="E49" i="26"/>
  <c r="C50" i="26"/>
  <c r="B50" i="26"/>
  <c r="T52" i="26"/>
  <c r="J52" i="26" s="1"/>
  <c r="V52" i="26"/>
  <c r="P52" i="26" s="1"/>
  <c r="R52" i="26"/>
  <c r="D52" i="26" s="1"/>
  <c r="U52" i="26"/>
  <c r="M52" i="26" s="1"/>
  <c r="S52" i="26"/>
  <c r="G52" i="26" s="1"/>
  <c r="F53" i="26"/>
  <c r="O21" i="26"/>
  <c r="N21" i="26"/>
  <c r="F28" i="26"/>
  <c r="E28" i="26"/>
  <c r="B28" i="26"/>
  <c r="C28" i="26" s="1"/>
  <c r="N28" i="26"/>
  <c r="O28" i="26"/>
  <c r="L35" i="26"/>
  <c r="K35" i="26"/>
  <c r="O37" i="26"/>
  <c r="N37" i="26"/>
  <c r="B38" i="26"/>
  <c r="N38" i="26"/>
  <c r="O38" i="26"/>
  <c r="N42" i="26"/>
  <c r="L42" i="26"/>
  <c r="K42" i="26"/>
  <c r="E43" i="26"/>
  <c r="F43" i="26"/>
  <c r="H44" i="26"/>
  <c r="B48" i="26"/>
  <c r="E50" i="26"/>
  <c r="E53" i="26"/>
  <c r="U40" i="26"/>
  <c r="M40" i="26" s="1"/>
  <c r="S40" i="26"/>
  <c r="G40" i="26" s="1"/>
  <c r="T40" i="26"/>
  <c r="J40" i="26" s="1"/>
  <c r="R40" i="26"/>
  <c r="D40" i="26" s="1"/>
  <c r="F42" i="26"/>
  <c r="E42" i="26"/>
  <c r="F44" i="26"/>
  <c r="E44" i="26"/>
  <c r="I45" i="26"/>
  <c r="H45" i="26"/>
  <c r="F45" i="26"/>
  <c r="L46" i="26"/>
  <c r="K46" i="26"/>
  <c r="N51" i="26"/>
  <c r="V35" i="26"/>
  <c r="P35" i="26" s="1"/>
  <c r="R35" i="26"/>
  <c r="D35" i="26" s="1"/>
  <c r="N36" i="26"/>
  <c r="F38" i="26"/>
  <c r="B42" i="26"/>
  <c r="C42" i="26"/>
  <c r="B46" i="26"/>
  <c r="N46" i="26"/>
  <c r="T48" i="26"/>
  <c r="J48" i="26" s="1"/>
  <c r="U48" i="26"/>
  <c r="M48" i="26" s="1"/>
  <c r="S48" i="26"/>
  <c r="G48" i="26" s="1"/>
  <c r="L49" i="26"/>
  <c r="K49" i="26"/>
  <c r="N49" i="26"/>
  <c r="O49" i="26"/>
  <c r="E51" i="26"/>
  <c r="H51" i="26"/>
  <c r="I51" i="26"/>
  <c r="S35" i="26"/>
  <c r="G35" i="26" s="1"/>
  <c r="O36" i="26"/>
  <c r="U36" i="26"/>
  <c r="M36" i="26" s="1"/>
  <c r="T36" i="26"/>
  <c r="J36" i="26" s="1"/>
  <c r="T37" i="26"/>
  <c r="J37" i="26" s="1"/>
  <c r="U37" i="26"/>
  <c r="M37" i="26" s="1"/>
  <c r="K43" i="26"/>
  <c r="L44" i="26"/>
  <c r="K44" i="26"/>
  <c r="B49" i="26"/>
  <c r="C49" i="26"/>
  <c r="O50" i="26"/>
  <c r="K50" i="26"/>
  <c r="L50" i="26"/>
  <c r="L51" i="26"/>
  <c r="V43" i="26"/>
  <c r="P43" i="26" s="1"/>
  <c r="R43" i="26"/>
  <c r="D43" i="26" s="1"/>
  <c r="F46" i="26"/>
  <c r="I50" i="26"/>
  <c r="L53" i="26"/>
  <c r="K53" i="26"/>
  <c r="F50" i="26"/>
  <c r="R51" i="26"/>
  <c r="D51" i="26" s="1"/>
  <c r="T53" i="26"/>
  <c r="J53" i="26" s="1"/>
  <c r="V12" i="25"/>
  <c r="P12" i="25" s="1"/>
  <c r="T12" i="25"/>
  <c r="J12" i="25" s="1"/>
  <c r="S12" i="25"/>
  <c r="G12" i="25" s="1"/>
  <c r="U13" i="25"/>
  <c r="M13" i="25" s="1"/>
  <c r="V13" i="25"/>
  <c r="P13" i="25" s="1"/>
  <c r="T13" i="25"/>
  <c r="J13" i="25" s="1"/>
  <c r="S13" i="25"/>
  <c r="G13" i="25" s="1"/>
  <c r="T14" i="25"/>
  <c r="J14" i="25" s="1"/>
  <c r="V14" i="25"/>
  <c r="P14" i="25" s="1"/>
  <c r="U14" i="25"/>
  <c r="M14" i="25" s="1"/>
  <c r="S14" i="25"/>
  <c r="G14" i="25" s="1"/>
  <c r="N15" i="25"/>
  <c r="O15" i="25"/>
  <c r="L17" i="25"/>
  <c r="K17" i="25"/>
  <c r="B23" i="25"/>
  <c r="C23" i="25" s="1"/>
  <c r="L23" i="25"/>
  <c r="K23" i="25"/>
  <c r="O24" i="25"/>
  <c r="N24" i="25"/>
  <c r="F33" i="25"/>
  <c r="E33" i="25"/>
  <c r="N34" i="25"/>
  <c r="B6" i="25"/>
  <c r="C6" i="25" s="1"/>
  <c r="L11" i="25"/>
  <c r="K11" i="25"/>
  <c r="F15" i="25"/>
  <c r="E15" i="25"/>
  <c r="L16" i="25"/>
  <c r="K16" i="25"/>
  <c r="E32" i="25"/>
  <c r="F32" i="25"/>
  <c r="E52" i="25"/>
  <c r="E48" i="25"/>
  <c r="O53" i="25"/>
  <c r="O49" i="25"/>
  <c r="O45" i="25"/>
  <c r="H44" i="25"/>
  <c r="H36" i="25"/>
  <c r="I35" i="25"/>
  <c r="O41" i="25"/>
  <c r="L40" i="25"/>
  <c r="E40" i="25"/>
  <c r="I44" i="25"/>
  <c r="F43" i="25"/>
  <c r="C35" i="25"/>
  <c r="I19" i="25"/>
  <c r="L52" i="25"/>
  <c r="E36" i="25"/>
  <c r="H35" i="25"/>
  <c r="H19" i="25"/>
  <c r="I15" i="25"/>
  <c r="E11" i="25"/>
  <c r="L48" i="25"/>
  <c r="E44" i="25"/>
  <c r="I40" i="25"/>
  <c r="K36" i="25"/>
  <c r="L32" i="25"/>
  <c r="I31" i="25"/>
  <c r="E23" i="25"/>
  <c r="H15" i="25"/>
  <c r="I11" i="25"/>
  <c r="N10" i="25"/>
  <c r="I10" i="25"/>
  <c r="L44" i="25"/>
  <c r="H40" i="25"/>
  <c r="I36" i="25"/>
  <c r="L35" i="25"/>
  <c r="E35" i="25"/>
  <c r="K32" i="25"/>
  <c r="O31" i="25"/>
  <c r="H31" i="25"/>
  <c r="T6" i="25"/>
  <c r="J6" i="25" s="1"/>
  <c r="V6" i="25"/>
  <c r="P6" i="25" s="1"/>
  <c r="U6" i="25"/>
  <c r="M6" i="25" s="1"/>
  <c r="S6" i="25"/>
  <c r="G6" i="25" s="1"/>
  <c r="B10" i="25"/>
  <c r="K10" i="25"/>
  <c r="L10" i="25"/>
  <c r="N19" i="25"/>
  <c r="O19" i="25"/>
  <c r="L19" i="25"/>
  <c r="H20" i="25"/>
  <c r="I23" i="25"/>
  <c r="R13" i="25"/>
  <c r="D13" i="25" s="1"/>
  <c r="R14" i="25"/>
  <c r="D14" i="25" s="1"/>
  <c r="N17" i="25"/>
  <c r="E19" i="25"/>
  <c r="B19" i="25"/>
  <c r="C19" i="25" s="1"/>
  <c r="O23" i="25"/>
  <c r="H23" i="25"/>
  <c r="B31" i="25"/>
  <c r="C31" i="25"/>
  <c r="K35" i="25"/>
  <c r="V26" i="25"/>
  <c r="P26" i="25" s="1"/>
  <c r="R26" i="25"/>
  <c r="D26" i="25" s="1"/>
  <c r="U26" i="25"/>
  <c r="M26" i="25" s="1"/>
  <c r="U27" i="25"/>
  <c r="M27" i="25" s="1"/>
  <c r="V27" i="25"/>
  <c r="P27" i="25" s="1"/>
  <c r="T28" i="25"/>
  <c r="J28" i="25" s="1"/>
  <c r="V28" i="25"/>
  <c r="P28" i="25" s="1"/>
  <c r="E37" i="25"/>
  <c r="C44" i="25"/>
  <c r="B44" i="25"/>
  <c r="V46" i="25"/>
  <c r="P46" i="25" s="1"/>
  <c r="R46" i="25"/>
  <c r="D46" i="25" s="1"/>
  <c r="U46" i="25"/>
  <c r="M46" i="25" s="1"/>
  <c r="T46" i="25"/>
  <c r="J46" i="25" s="1"/>
  <c r="S46" i="25"/>
  <c r="G46" i="25" s="1"/>
  <c r="F47" i="25"/>
  <c r="F48" i="25"/>
  <c r="I49" i="25"/>
  <c r="H49" i="25"/>
  <c r="C10" i="25"/>
  <c r="V16" i="25"/>
  <c r="P16" i="25" s="1"/>
  <c r="R16" i="25"/>
  <c r="D16" i="25" s="1"/>
  <c r="F19" i="25"/>
  <c r="N23" i="25"/>
  <c r="T24" i="25"/>
  <c r="J24" i="25" s="1"/>
  <c r="U24" i="25"/>
  <c r="M24" i="25" s="1"/>
  <c r="R27" i="25"/>
  <c r="D27" i="25" s="1"/>
  <c r="R28" i="25"/>
  <c r="D28" i="25" s="1"/>
  <c r="N31" i="25"/>
  <c r="N33" i="25"/>
  <c r="F35" i="25"/>
  <c r="B36" i="25"/>
  <c r="C36" i="25"/>
  <c r="I37" i="25"/>
  <c r="H37" i="25"/>
  <c r="V38" i="25"/>
  <c r="P38" i="25" s="1"/>
  <c r="R38" i="25"/>
  <c r="D38" i="25" s="1"/>
  <c r="U38" i="25"/>
  <c r="M38" i="25" s="1"/>
  <c r="S38" i="25"/>
  <c r="G38" i="25" s="1"/>
  <c r="T38" i="25"/>
  <c r="J38" i="25" s="1"/>
  <c r="U39" i="25"/>
  <c r="M39" i="25" s="1"/>
  <c r="T39" i="25"/>
  <c r="J39" i="25" s="1"/>
  <c r="V39" i="25"/>
  <c r="P39" i="25" s="1"/>
  <c r="S39" i="25"/>
  <c r="G39" i="25" s="1"/>
  <c r="R39" i="25"/>
  <c r="D39" i="25" s="1"/>
  <c r="I41" i="25"/>
  <c r="C43" i="25"/>
  <c r="E47" i="25"/>
  <c r="I48" i="25"/>
  <c r="H48" i="25"/>
  <c r="V50" i="25"/>
  <c r="P50" i="25" s="1"/>
  <c r="R50" i="25"/>
  <c r="D50" i="25" s="1"/>
  <c r="U50" i="25"/>
  <c r="M50" i="25" s="1"/>
  <c r="T50" i="25"/>
  <c r="J50" i="25" s="1"/>
  <c r="W25" i="25"/>
  <c r="S50" i="25"/>
  <c r="G50" i="25" s="1"/>
  <c r="F52" i="25"/>
  <c r="I53" i="25"/>
  <c r="H53" i="25"/>
  <c r="O10" i="25"/>
  <c r="N11" i="25"/>
  <c r="S16" i="25"/>
  <c r="G16" i="25" s="1"/>
  <c r="B17" i="25"/>
  <c r="C17" i="25" s="1"/>
  <c r="S17" i="25"/>
  <c r="G17" i="25" s="1"/>
  <c r="S18" i="25"/>
  <c r="G18" i="25" s="1"/>
  <c r="K20" i="25"/>
  <c r="V20" i="25"/>
  <c r="P20" i="25" s="1"/>
  <c r="R20" i="25"/>
  <c r="D20" i="25" s="1"/>
  <c r="W21" i="25"/>
  <c r="F23" i="25"/>
  <c r="R24" i="25"/>
  <c r="D24" i="25" s="1"/>
  <c r="S26" i="25"/>
  <c r="G26" i="25" s="1"/>
  <c r="S27" i="25"/>
  <c r="G27" i="25" s="1"/>
  <c r="S28" i="25"/>
  <c r="G28" i="25" s="1"/>
  <c r="V32" i="25"/>
  <c r="P32" i="25" s="1"/>
  <c r="R32" i="25"/>
  <c r="D32" i="25" s="1"/>
  <c r="T32" i="25"/>
  <c r="J32" i="25" s="1"/>
  <c r="W7" i="25"/>
  <c r="O33" i="25"/>
  <c r="U33" i="25"/>
  <c r="M33" i="25" s="1"/>
  <c r="T33" i="25"/>
  <c r="J33" i="25" s="1"/>
  <c r="T34" i="25"/>
  <c r="J34" i="25" s="1"/>
  <c r="U34" i="25"/>
  <c r="M34" i="25" s="1"/>
  <c r="N35" i="25"/>
  <c r="O35" i="25"/>
  <c r="L36" i="25"/>
  <c r="V37" i="25"/>
  <c r="P37" i="25" s="1"/>
  <c r="R37" i="25"/>
  <c r="D37" i="25" s="1"/>
  <c r="U37" i="25"/>
  <c r="M37" i="25" s="1"/>
  <c r="C40" i="25"/>
  <c r="B40" i="25"/>
  <c r="O40" i="25"/>
  <c r="N40" i="25"/>
  <c r="B43" i="25"/>
  <c r="I52" i="25"/>
  <c r="H52" i="25"/>
  <c r="W8" i="25"/>
  <c r="W9" i="25"/>
  <c r="F11" i="25"/>
  <c r="T16" i="25"/>
  <c r="J16" i="25" s="1"/>
  <c r="T17" i="25"/>
  <c r="J17" i="25" s="1"/>
  <c r="S20" i="25"/>
  <c r="G20" i="25" s="1"/>
  <c r="S24" i="25"/>
  <c r="G24" i="25" s="1"/>
  <c r="T26" i="25"/>
  <c r="J26" i="25" s="1"/>
  <c r="T27" i="25"/>
  <c r="J27" i="25" s="1"/>
  <c r="U28" i="25"/>
  <c r="M28" i="25" s="1"/>
  <c r="F31" i="25"/>
  <c r="E31" i="25"/>
  <c r="R33" i="25"/>
  <c r="D33" i="25" s="1"/>
  <c r="R34" i="25"/>
  <c r="D34" i="25" s="1"/>
  <c r="B35" i="25"/>
  <c r="N36" i="25"/>
  <c r="O36" i="25"/>
  <c r="F37" i="25"/>
  <c r="I45" i="25"/>
  <c r="H45" i="25"/>
  <c r="K41" i="25"/>
  <c r="I42" i="25"/>
  <c r="H42" i="25"/>
  <c r="E43" i="25"/>
  <c r="O44" i="25"/>
  <c r="N44" i="25"/>
  <c r="K44" i="25"/>
  <c r="F45" i="25"/>
  <c r="E45" i="25"/>
  <c r="O48" i="25"/>
  <c r="N48" i="25"/>
  <c r="K48" i="25"/>
  <c r="F49" i="25"/>
  <c r="E49" i="25"/>
  <c r="L49" i="25"/>
  <c r="L51" i="25"/>
  <c r="K51" i="25"/>
  <c r="O52" i="25"/>
  <c r="N52" i="25"/>
  <c r="K52" i="25"/>
  <c r="F53" i="25"/>
  <c r="E53" i="25"/>
  <c r="L53" i="25"/>
  <c r="K40" i="25"/>
  <c r="F41" i="25"/>
  <c r="E41" i="25"/>
  <c r="N41" i="25"/>
  <c r="V42" i="25"/>
  <c r="P42" i="25" s="1"/>
  <c r="R42" i="25"/>
  <c r="D42" i="25" s="1"/>
  <c r="U42" i="25"/>
  <c r="M42" i="25" s="1"/>
  <c r="S42" i="25"/>
  <c r="G42" i="25" s="1"/>
  <c r="U43" i="25"/>
  <c r="M43" i="25" s="1"/>
  <c r="T43" i="25"/>
  <c r="J43" i="25" s="1"/>
  <c r="V43" i="25"/>
  <c r="P43" i="25" s="1"/>
  <c r="C48" i="25"/>
  <c r="B48" i="25"/>
  <c r="K49" i="25"/>
  <c r="C52" i="25"/>
  <c r="B52" i="25"/>
  <c r="K53" i="25"/>
  <c r="F36" i="25"/>
  <c r="F40" i="25"/>
  <c r="F44" i="25"/>
  <c r="N45" i="25"/>
  <c r="O47" i="25"/>
  <c r="N47" i="25"/>
  <c r="N49" i="25"/>
  <c r="O51" i="25"/>
  <c r="N51" i="25"/>
  <c r="N53" i="25"/>
  <c r="R41" i="25"/>
  <c r="D41" i="25" s="1"/>
  <c r="R45" i="25"/>
  <c r="D45" i="25" s="1"/>
  <c r="T47" i="25"/>
  <c r="J47" i="25" s="1"/>
  <c r="R49" i="25"/>
  <c r="D49" i="25" s="1"/>
  <c r="T51" i="25"/>
  <c r="J51" i="25" s="1"/>
  <c r="R53" i="25"/>
  <c r="D53" i="25" s="1"/>
  <c r="W32" i="12"/>
  <c r="W33" i="12"/>
  <c r="W34" i="12"/>
  <c r="W35" i="12"/>
  <c r="U35" i="12" s="1"/>
  <c r="M35" i="12" s="1"/>
  <c r="W36" i="12"/>
  <c r="W37" i="12"/>
  <c r="U37" i="12" s="1"/>
  <c r="M37" i="12" s="1"/>
  <c r="W38" i="12"/>
  <c r="U38" i="12" s="1"/>
  <c r="M38" i="12" s="1"/>
  <c r="W39" i="12"/>
  <c r="U39" i="12" s="1"/>
  <c r="M39" i="12" s="1"/>
  <c r="W40" i="12"/>
  <c r="W41" i="12"/>
  <c r="S41" i="12" s="1"/>
  <c r="G41" i="12" s="1"/>
  <c r="W42" i="12"/>
  <c r="S42" i="12" s="1"/>
  <c r="G42" i="12" s="1"/>
  <c r="W43" i="12"/>
  <c r="U43" i="12" s="1"/>
  <c r="M43" i="12" s="1"/>
  <c r="W44" i="12"/>
  <c r="W45" i="12"/>
  <c r="W46" i="12"/>
  <c r="W47" i="12"/>
  <c r="T47" i="12" s="1"/>
  <c r="J47" i="12" s="1"/>
  <c r="W48" i="12"/>
  <c r="W49" i="12"/>
  <c r="W50" i="12"/>
  <c r="W51" i="12"/>
  <c r="S51" i="12" s="1"/>
  <c r="G51" i="12" s="1"/>
  <c r="W52" i="12"/>
  <c r="W53" i="12"/>
  <c r="T53" i="12" s="1"/>
  <c r="J53" i="12" s="1"/>
  <c r="W31" i="12"/>
  <c r="W6" i="12" s="1"/>
  <c r="T32" i="12"/>
  <c r="J32" i="12" s="1"/>
  <c r="U32" i="12"/>
  <c r="M32" i="12" s="1"/>
  <c r="V33" i="12"/>
  <c r="P33" i="12" s="1"/>
  <c r="T35" i="12"/>
  <c r="J35" i="12" s="1"/>
  <c r="U36" i="12"/>
  <c r="M36" i="12" s="1"/>
  <c r="T39" i="12"/>
  <c r="J39" i="12" s="1"/>
  <c r="S40" i="12"/>
  <c r="G40" i="12" s="1"/>
  <c r="T40" i="12"/>
  <c r="J40" i="12" s="1"/>
  <c r="S43" i="12"/>
  <c r="G43" i="12" s="1"/>
  <c r="T44" i="12"/>
  <c r="J44" i="12" s="1"/>
  <c r="V44" i="12"/>
  <c r="P44" i="12" s="1"/>
  <c r="S47" i="12"/>
  <c r="G47" i="12" s="1"/>
  <c r="U48" i="12"/>
  <c r="M48" i="12" s="1"/>
  <c r="V48" i="12"/>
  <c r="P48" i="12" s="1"/>
  <c r="T50" i="12"/>
  <c r="J50" i="12" s="1"/>
  <c r="R51" i="12"/>
  <c r="D51" i="12" s="1"/>
  <c r="T52" i="12"/>
  <c r="J52" i="12" s="1"/>
  <c r="U52" i="12"/>
  <c r="M52" i="12" s="1"/>
  <c r="W7" i="12"/>
  <c r="T7" i="12" s="1"/>
  <c r="J7" i="12" s="1"/>
  <c r="W12" i="12"/>
  <c r="U12" i="12" s="1"/>
  <c r="M12" i="12" s="1"/>
  <c r="W16" i="12"/>
  <c r="U16" i="12" s="1"/>
  <c r="M16" i="12" s="1"/>
  <c r="W18" i="12"/>
  <c r="T18" i="12" s="1"/>
  <c r="J18" i="12" s="1"/>
  <c r="W20" i="12"/>
  <c r="U20" i="12" s="1"/>
  <c r="M20" i="12" s="1"/>
  <c r="W23" i="12"/>
  <c r="R23" i="12" s="1"/>
  <c r="D23" i="12" s="1"/>
  <c r="W28" i="12"/>
  <c r="U28" i="12" s="1"/>
  <c r="M28" i="12" s="1"/>
  <c r="D16" i="1"/>
  <c r="D20" i="1"/>
  <c r="G8" i="1"/>
  <c r="G9" i="1"/>
  <c r="E9" i="1" s="1"/>
  <c r="G10" i="1"/>
  <c r="E10" i="1" s="1"/>
  <c r="G11" i="1"/>
  <c r="G12" i="1"/>
  <c r="D12" i="1" s="1"/>
  <c r="G13" i="1"/>
  <c r="E13" i="1" s="1"/>
  <c r="G14" i="1"/>
  <c r="E14" i="1" s="1"/>
  <c r="G15" i="1"/>
  <c r="G16" i="1"/>
  <c r="C16" i="1" s="1"/>
  <c r="G17" i="1"/>
  <c r="D17" i="1" s="1"/>
  <c r="G18" i="1"/>
  <c r="D18" i="1" s="1"/>
  <c r="G19" i="1"/>
  <c r="E19" i="1" s="1"/>
  <c r="G20" i="1"/>
  <c r="C20" i="1" s="1"/>
  <c r="G21" i="1"/>
  <c r="E21" i="1" s="1"/>
  <c r="G22" i="1"/>
  <c r="C22" i="1" s="1"/>
  <c r="G23" i="1"/>
  <c r="G24" i="1"/>
  <c r="F24" i="1" s="1"/>
  <c r="G25" i="1"/>
  <c r="C25" i="1" s="1"/>
  <c r="G26" i="1"/>
  <c r="H26" i="1" s="1"/>
  <c r="I26" i="1" s="1"/>
  <c r="G6" i="1"/>
  <c r="G7" i="1"/>
  <c r="C7" i="1" s="1"/>
  <c r="G5" i="1"/>
  <c r="E5" i="1" s="1"/>
  <c r="H6" i="1"/>
  <c r="H12" i="1"/>
  <c r="I12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32" i="1"/>
  <c r="D32" i="1"/>
  <c r="E32" i="1"/>
  <c r="F32" i="1"/>
  <c r="D23" i="1" l="1"/>
  <c r="H23" i="1"/>
  <c r="E23" i="1"/>
  <c r="E34" i="25"/>
  <c r="F34" i="25"/>
  <c r="H49" i="26"/>
  <c r="I53" i="29"/>
  <c r="H53" i="29"/>
  <c r="U18" i="29"/>
  <c r="V18" i="29"/>
  <c r="R18" i="29"/>
  <c r="B18" i="29" s="1"/>
  <c r="C18" i="29" s="1"/>
  <c r="T18" i="29"/>
  <c r="I51" i="29"/>
  <c r="H51" i="29"/>
  <c r="N12" i="29"/>
  <c r="O12" i="29"/>
  <c r="V6" i="29"/>
  <c r="S6" i="29"/>
  <c r="R6" i="29"/>
  <c r="B6" i="29" s="1"/>
  <c r="C6" i="29" s="1"/>
  <c r="U6" i="29"/>
  <c r="K6" i="29" s="1"/>
  <c r="I12" i="27"/>
  <c r="H12" i="27"/>
  <c r="H7" i="27"/>
  <c r="I7" i="27"/>
  <c r="S23" i="28"/>
  <c r="G23" i="28" s="1"/>
  <c r="T23" i="28"/>
  <c r="J23" i="28" s="1"/>
  <c r="U23" i="28"/>
  <c r="M23" i="28" s="1"/>
  <c r="L23" i="28" s="1"/>
  <c r="C34" i="28"/>
  <c r="B34" i="28"/>
  <c r="L34" i="28"/>
  <c r="K34" i="28"/>
  <c r="R27" i="27"/>
  <c r="D27" i="27" s="1"/>
  <c r="B27" i="27" s="1"/>
  <c r="C27" i="27" s="1"/>
  <c r="S27" i="27"/>
  <c r="G27" i="27" s="1"/>
  <c r="U27" i="27"/>
  <c r="M27" i="27" s="1"/>
  <c r="H6" i="27"/>
  <c r="I6" i="27"/>
  <c r="T21" i="27"/>
  <c r="J21" i="27" s="1"/>
  <c r="S21" i="27"/>
  <c r="G21" i="27" s="1"/>
  <c r="V21" i="27"/>
  <c r="P21" i="27" s="1"/>
  <c r="R21" i="27"/>
  <c r="D21" i="27" s="1"/>
  <c r="B21" i="27" s="1"/>
  <c r="C21" i="27" s="1"/>
  <c r="U21" i="27"/>
  <c r="M21" i="27" s="1"/>
  <c r="O15" i="28"/>
  <c r="N15" i="28"/>
  <c r="C10" i="26"/>
  <c r="C11" i="1"/>
  <c r="D11" i="1"/>
  <c r="H11" i="1"/>
  <c r="I11" i="1" s="1"/>
  <c r="F19" i="1"/>
  <c r="R9" i="29"/>
  <c r="S9" i="29"/>
  <c r="T9" i="29"/>
  <c r="U9" i="29"/>
  <c r="K9" i="29" s="1"/>
  <c r="N34" i="29"/>
  <c r="O34" i="29"/>
  <c r="T22" i="25"/>
  <c r="J22" i="25" s="1"/>
  <c r="U22" i="25"/>
  <c r="M22" i="25" s="1"/>
  <c r="R22" i="25"/>
  <c r="D22" i="25" s="1"/>
  <c r="B22" i="25" s="1"/>
  <c r="C22" i="25" s="1"/>
  <c r="V22" i="25"/>
  <c r="P22" i="25" s="1"/>
  <c r="L47" i="25"/>
  <c r="K47" i="25"/>
  <c r="I23" i="1"/>
  <c r="L45" i="25"/>
  <c r="H19" i="1"/>
  <c r="I19" i="1" s="1"/>
  <c r="R33" i="12"/>
  <c r="D33" i="12" s="1"/>
  <c r="W8" i="12"/>
  <c r="U8" i="12" s="1"/>
  <c r="M8" i="12" s="1"/>
  <c r="U33" i="12"/>
  <c r="M33" i="12" s="1"/>
  <c r="L31" i="25"/>
  <c r="O53" i="26"/>
  <c r="O8" i="26"/>
  <c r="T27" i="27"/>
  <c r="J27" i="27" s="1"/>
  <c r="C39" i="27"/>
  <c r="H45" i="28"/>
  <c r="F39" i="29"/>
  <c r="B35" i="29"/>
  <c r="S18" i="29"/>
  <c r="E18" i="29" s="1"/>
  <c r="L21" i="29"/>
  <c r="T6" i="29"/>
  <c r="E6" i="1"/>
  <c r="D6" i="1"/>
  <c r="I6" i="1"/>
  <c r="L10" i="26"/>
  <c r="K10" i="26"/>
  <c r="S22" i="25"/>
  <c r="G22" i="25" s="1"/>
  <c r="E22" i="25" s="1"/>
  <c r="T49" i="12"/>
  <c r="J49" i="12" s="1"/>
  <c r="W24" i="12"/>
  <c r="U24" i="12" s="1"/>
  <c r="M24" i="12" s="1"/>
  <c r="U49" i="12"/>
  <c r="M49" i="12" s="1"/>
  <c r="R45" i="12"/>
  <c r="D45" i="12" s="1"/>
  <c r="S45" i="12"/>
  <c r="G45" i="12" s="1"/>
  <c r="D8" i="1"/>
  <c r="E8" i="1"/>
  <c r="H8" i="1"/>
  <c r="I8" i="1" s="1"/>
  <c r="C24" i="1"/>
  <c r="U53" i="12"/>
  <c r="M53" i="12" s="1"/>
  <c r="V45" i="12"/>
  <c r="P45" i="12" s="1"/>
  <c r="T41" i="12"/>
  <c r="J41" i="12" s="1"/>
  <c r="T37" i="12"/>
  <c r="J37" i="12" s="1"/>
  <c r="S52" i="12"/>
  <c r="G52" i="12" s="1"/>
  <c r="V52" i="12"/>
  <c r="P52" i="12" s="1"/>
  <c r="R52" i="12"/>
  <c r="D52" i="12" s="1"/>
  <c r="W27" i="12"/>
  <c r="R27" i="12" s="1"/>
  <c r="D27" i="12" s="1"/>
  <c r="T48" i="12"/>
  <c r="J48" i="12" s="1"/>
  <c r="R48" i="12"/>
  <c r="D48" i="12" s="1"/>
  <c r="S48" i="12"/>
  <c r="G48" i="12" s="1"/>
  <c r="U44" i="12"/>
  <c r="M44" i="12" s="1"/>
  <c r="R44" i="12"/>
  <c r="D44" i="12" s="1"/>
  <c r="S44" i="12"/>
  <c r="G44" i="12" s="1"/>
  <c r="W19" i="12"/>
  <c r="T19" i="12" s="1"/>
  <c r="J19" i="12" s="1"/>
  <c r="R40" i="12"/>
  <c r="D40" i="12" s="1"/>
  <c r="U40" i="12"/>
  <c r="M40" i="12" s="1"/>
  <c r="R36" i="12"/>
  <c r="D36" i="12" s="1"/>
  <c r="S36" i="12"/>
  <c r="G36" i="12" s="1"/>
  <c r="T36" i="12"/>
  <c r="J36" i="12" s="1"/>
  <c r="W11" i="12"/>
  <c r="T11" i="12" s="1"/>
  <c r="J11" i="12" s="1"/>
  <c r="R32" i="12"/>
  <c r="D32" i="12" s="1"/>
  <c r="S32" i="12"/>
  <c r="G32" i="12" s="1"/>
  <c r="B51" i="25"/>
  <c r="K15" i="25"/>
  <c r="R23" i="28"/>
  <c r="D23" i="28" s="1"/>
  <c r="C13" i="28"/>
  <c r="N13" i="28"/>
  <c r="O13" i="28"/>
  <c r="T25" i="26"/>
  <c r="J25" i="26" s="1"/>
  <c r="S25" i="26"/>
  <c r="G25" i="26" s="1"/>
  <c r="R25" i="26"/>
  <c r="D25" i="26" s="1"/>
  <c r="B25" i="26" s="1"/>
  <c r="C25" i="26" s="1"/>
  <c r="V25" i="26"/>
  <c r="P25" i="26" s="1"/>
  <c r="U25" i="26"/>
  <c r="M25" i="26" s="1"/>
  <c r="B38" i="27"/>
  <c r="T18" i="25"/>
  <c r="J18" i="25" s="1"/>
  <c r="R18" i="25"/>
  <c r="D18" i="25" s="1"/>
  <c r="B18" i="25" s="1"/>
  <c r="C18" i="25" s="1"/>
  <c r="V18" i="25"/>
  <c r="P18" i="25" s="1"/>
  <c r="B47" i="25"/>
  <c r="F51" i="25"/>
  <c r="E10" i="25"/>
  <c r="U12" i="25"/>
  <c r="M12" i="25" s="1"/>
  <c r="N48" i="26"/>
  <c r="H11" i="26"/>
  <c r="N18" i="27"/>
  <c r="K12" i="27"/>
  <c r="O43" i="28"/>
  <c r="V28" i="28"/>
  <c r="P28" i="28" s="1"/>
  <c r="O28" i="28" s="1"/>
  <c r="F28" i="28"/>
  <c r="N8" i="29"/>
  <c r="I34" i="29"/>
  <c r="O12" i="26"/>
  <c r="N12" i="26"/>
  <c r="U14" i="29"/>
  <c r="R14" i="29"/>
  <c r="V14" i="29"/>
  <c r="U6" i="28"/>
  <c r="M6" i="28" s="1"/>
  <c r="T6" i="28"/>
  <c r="J6" i="28" s="1"/>
  <c r="E46" i="27"/>
  <c r="F46" i="27"/>
  <c r="V51" i="12"/>
  <c r="P51" i="12" s="1"/>
  <c r="U18" i="25"/>
  <c r="M18" i="25" s="1"/>
  <c r="K6" i="27"/>
  <c r="S6" i="28"/>
  <c r="G6" i="28" s="1"/>
  <c r="F6" i="28" s="1"/>
  <c r="E34" i="28"/>
  <c r="T28" i="28"/>
  <c r="J28" i="28" s="1"/>
  <c r="K53" i="29"/>
  <c r="S9" i="28"/>
  <c r="G9" i="28" s="1"/>
  <c r="U9" i="28"/>
  <c r="M9" i="28" s="1"/>
  <c r="T9" i="28"/>
  <c r="J9" i="28" s="1"/>
  <c r="R9" i="28"/>
  <c r="D9" i="28" s="1"/>
  <c r="V9" i="28"/>
  <c r="P9" i="28" s="1"/>
  <c r="T12" i="28"/>
  <c r="J12" i="28" s="1"/>
  <c r="U12" i="28"/>
  <c r="M12" i="28" s="1"/>
  <c r="R12" i="28"/>
  <c r="D12" i="28" s="1"/>
  <c r="B12" i="28" s="1"/>
  <c r="C12" i="28" s="1"/>
  <c r="V12" i="28"/>
  <c r="P12" i="28" s="1"/>
  <c r="S12" i="28"/>
  <c r="G12" i="28" s="1"/>
  <c r="L8" i="29"/>
  <c r="K8" i="29"/>
  <c r="C48" i="29"/>
  <c r="B48" i="29"/>
  <c r="I38" i="29"/>
  <c r="H38" i="29"/>
  <c r="H14" i="29"/>
  <c r="I14" i="29"/>
  <c r="C44" i="29"/>
  <c r="B44" i="29"/>
  <c r="K40" i="29"/>
  <c r="L40" i="29"/>
  <c r="B22" i="29"/>
  <c r="C22" i="29" s="1"/>
  <c r="E26" i="29"/>
  <c r="F26" i="29"/>
  <c r="O17" i="29"/>
  <c r="N17" i="29"/>
  <c r="B9" i="29"/>
  <c r="C9" i="29" s="1"/>
  <c r="O52" i="29"/>
  <c r="N52" i="29"/>
  <c r="C46" i="29"/>
  <c r="B46" i="29"/>
  <c r="C36" i="29"/>
  <c r="B36" i="29"/>
  <c r="L27" i="29"/>
  <c r="K27" i="29"/>
  <c r="F14" i="29"/>
  <c r="E14" i="29"/>
  <c r="B12" i="29"/>
  <c r="C12" i="29" s="1"/>
  <c r="O44" i="29"/>
  <c r="N44" i="29"/>
  <c r="E40" i="29"/>
  <c r="F40" i="29"/>
  <c r="E22" i="29"/>
  <c r="F22" i="29"/>
  <c r="H6" i="29"/>
  <c r="I6" i="29"/>
  <c r="K42" i="29"/>
  <c r="L42" i="29"/>
  <c r="O42" i="29"/>
  <c r="N42" i="29"/>
  <c r="I17" i="29"/>
  <c r="H17" i="29"/>
  <c r="C52" i="29"/>
  <c r="B52" i="29"/>
  <c r="L50" i="29"/>
  <c r="K50" i="29"/>
  <c r="O46" i="29"/>
  <c r="N46" i="29"/>
  <c r="O38" i="29"/>
  <c r="N38" i="29"/>
  <c r="O36" i="29"/>
  <c r="N36" i="29"/>
  <c r="L33" i="29"/>
  <c r="K33" i="29"/>
  <c r="F10" i="29"/>
  <c r="E10" i="29"/>
  <c r="E44" i="29"/>
  <c r="F44" i="29"/>
  <c r="I44" i="29"/>
  <c r="H44" i="29"/>
  <c r="T7" i="29"/>
  <c r="S7" i="29"/>
  <c r="V7" i="29"/>
  <c r="U7" i="29"/>
  <c r="R7" i="29"/>
  <c r="C32" i="29"/>
  <c r="B32" i="29"/>
  <c r="E6" i="29"/>
  <c r="F6" i="29"/>
  <c r="C40" i="29"/>
  <c r="B40" i="29"/>
  <c r="L6" i="29"/>
  <c r="E42" i="29"/>
  <c r="F42" i="29"/>
  <c r="L26" i="29"/>
  <c r="K26" i="29"/>
  <c r="L17" i="29"/>
  <c r="K17" i="29"/>
  <c r="I9" i="29"/>
  <c r="O50" i="29"/>
  <c r="N50" i="29"/>
  <c r="L46" i="29"/>
  <c r="K46" i="29"/>
  <c r="L23" i="29"/>
  <c r="K23" i="29"/>
  <c r="F18" i="29"/>
  <c r="B20" i="29"/>
  <c r="C20" i="29" s="1"/>
  <c r="I32" i="29"/>
  <c r="H32" i="29"/>
  <c r="B13" i="29"/>
  <c r="C13" i="29" s="1"/>
  <c r="E9" i="29"/>
  <c r="F9" i="29"/>
  <c r="I40" i="29"/>
  <c r="H40" i="29"/>
  <c r="C42" i="29"/>
  <c r="B42" i="29"/>
  <c r="O26" i="29"/>
  <c r="N26" i="29"/>
  <c r="I50" i="29"/>
  <c r="H50" i="29"/>
  <c r="C38" i="29"/>
  <c r="B38" i="29"/>
  <c r="H33" i="29"/>
  <c r="I33" i="29"/>
  <c r="T19" i="29"/>
  <c r="R19" i="29"/>
  <c r="S19" i="29"/>
  <c r="V19" i="29"/>
  <c r="U19" i="29"/>
  <c r="L32" i="29"/>
  <c r="K32" i="29"/>
  <c r="O13" i="29"/>
  <c r="N13" i="29"/>
  <c r="O22" i="29"/>
  <c r="N22" i="29"/>
  <c r="O9" i="29"/>
  <c r="N9" i="29"/>
  <c r="O48" i="29"/>
  <c r="N48" i="29"/>
  <c r="C50" i="29"/>
  <c r="B50" i="29"/>
  <c r="I46" i="29"/>
  <c r="H46" i="29"/>
  <c r="I36" i="29"/>
  <c r="H36" i="29"/>
  <c r="B16" i="29"/>
  <c r="C16" i="29" s="1"/>
  <c r="B8" i="29"/>
  <c r="C8" i="29" s="1"/>
  <c r="K44" i="29"/>
  <c r="L44" i="29"/>
  <c r="E32" i="29"/>
  <c r="F32" i="29"/>
  <c r="O32" i="29"/>
  <c r="N32" i="29"/>
  <c r="E17" i="29"/>
  <c r="F17" i="29"/>
  <c r="L13" i="29"/>
  <c r="K13" i="29"/>
  <c r="T15" i="29"/>
  <c r="V15" i="29"/>
  <c r="S15" i="29"/>
  <c r="R15" i="29"/>
  <c r="U15" i="29"/>
  <c r="O40" i="29"/>
  <c r="N40" i="29"/>
  <c r="L22" i="29"/>
  <c r="K22" i="29"/>
  <c r="I42" i="29"/>
  <c r="H42" i="29"/>
  <c r="B26" i="29"/>
  <c r="C26" i="29" s="1"/>
  <c r="B17" i="29"/>
  <c r="C17" i="29" s="1"/>
  <c r="L9" i="29"/>
  <c r="I50" i="28"/>
  <c r="H50" i="28"/>
  <c r="O38" i="28"/>
  <c r="N38" i="28"/>
  <c r="L22" i="28"/>
  <c r="K22" i="28"/>
  <c r="I17" i="28"/>
  <c r="H17" i="28"/>
  <c r="T8" i="28"/>
  <c r="J8" i="28" s="1"/>
  <c r="S8" i="28"/>
  <c r="G8" i="28" s="1"/>
  <c r="R8" i="28"/>
  <c r="D8" i="28" s="1"/>
  <c r="V8" i="28"/>
  <c r="P8" i="28" s="1"/>
  <c r="U8" i="28"/>
  <c r="M8" i="28" s="1"/>
  <c r="N33" i="28"/>
  <c r="O33" i="28"/>
  <c r="N32" i="28"/>
  <c r="O32" i="28"/>
  <c r="E23" i="28"/>
  <c r="F23" i="28"/>
  <c r="L27" i="28"/>
  <c r="K27" i="28"/>
  <c r="C48" i="28"/>
  <c r="B48" i="28"/>
  <c r="C44" i="28"/>
  <c r="B44" i="28"/>
  <c r="K36" i="28"/>
  <c r="L36" i="28"/>
  <c r="L50" i="28"/>
  <c r="K50" i="28"/>
  <c r="E40" i="28"/>
  <c r="F40" i="28"/>
  <c r="I40" i="28"/>
  <c r="H40" i="28"/>
  <c r="F24" i="28"/>
  <c r="E24" i="28"/>
  <c r="K38" i="28"/>
  <c r="L38" i="28"/>
  <c r="B23" i="28"/>
  <c r="C23" i="28" s="1"/>
  <c r="V21" i="28"/>
  <c r="P21" i="28" s="1"/>
  <c r="R21" i="28"/>
  <c r="D21" i="28" s="1"/>
  <c r="T21" i="28"/>
  <c r="J21" i="28" s="1"/>
  <c r="S21" i="28"/>
  <c r="G21" i="28" s="1"/>
  <c r="U21" i="28"/>
  <c r="M21" i="28" s="1"/>
  <c r="H18" i="28"/>
  <c r="I18" i="28"/>
  <c r="K17" i="28"/>
  <c r="L17" i="28"/>
  <c r="L14" i="28"/>
  <c r="K14" i="28"/>
  <c r="O10" i="28"/>
  <c r="N10" i="28"/>
  <c r="H15" i="28"/>
  <c r="I15" i="28"/>
  <c r="H11" i="28"/>
  <c r="I11" i="28"/>
  <c r="U7" i="28"/>
  <c r="M7" i="28" s="1"/>
  <c r="S7" i="28"/>
  <c r="G7" i="28" s="1"/>
  <c r="R7" i="28"/>
  <c r="D7" i="28" s="1"/>
  <c r="V7" i="28"/>
  <c r="P7" i="28" s="1"/>
  <c r="T7" i="28"/>
  <c r="J7" i="28" s="1"/>
  <c r="F33" i="28"/>
  <c r="E33" i="28"/>
  <c r="E32" i="28"/>
  <c r="F32" i="28"/>
  <c r="O23" i="28"/>
  <c r="N23" i="28"/>
  <c r="B28" i="28"/>
  <c r="C28" i="28" s="1"/>
  <c r="C27" i="28"/>
  <c r="B27" i="28"/>
  <c r="I26" i="28"/>
  <c r="H26" i="28"/>
  <c r="L46" i="28"/>
  <c r="K46" i="28"/>
  <c r="O42" i="28"/>
  <c r="N42" i="28"/>
  <c r="I36" i="28"/>
  <c r="H36" i="28"/>
  <c r="O40" i="28"/>
  <c r="N40" i="28"/>
  <c r="E38" i="28"/>
  <c r="F38" i="28"/>
  <c r="I19" i="28"/>
  <c r="H19" i="28"/>
  <c r="C15" i="28"/>
  <c r="B15" i="28"/>
  <c r="B10" i="28"/>
  <c r="C10" i="28" s="1"/>
  <c r="L32" i="28"/>
  <c r="K32" i="28"/>
  <c r="I28" i="28"/>
  <c r="H28" i="28"/>
  <c r="O26" i="28"/>
  <c r="N26" i="28"/>
  <c r="I46" i="28"/>
  <c r="H46" i="28"/>
  <c r="O52" i="28"/>
  <c r="N52" i="28"/>
  <c r="O44" i="28"/>
  <c r="N44" i="28"/>
  <c r="I42" i="28"/>
  <c r="H42" i="28"/>
  <c r="B36" i="28"/>
  <c r="C36" i="28"/>
  <c r="C50" i="28"/>
  <c r="B50" i="28"/>
  <c r="K40" i="28"/>
  <c r="L40" i="28"/>
  <c r="K24" i="28"/>
  <c r="L24" i="28"/>
  <c r="I38" i="28"/>
  <c r="H38" i="28"/>
  <c r="F22" i="28"/>
  <c r="E22" i="28"/>
  <c r="K19" i="28"/>
  <c r="L19" i="28"/>
  <c r="O18" i="28"/>
  <c r="N18" i="28"/>
  <c r="B17" i="28"/>
  <c r="C17" i="28"/>
  <c r="B14" i="28"/>
  <c r="C14" i="28" s="1"/>
  <c r="L15" i="28"/>
  <c r="K15" i="28"/>
  <c r="L11" i="28"/>
  <c r="K11" i="28"/>
  <c r="B6" i="28"/>
  <c r="C6" i="28"/>
  <c r="H33" i="28"/>
  <c r="I33" i="28"/>
  <c r="I32" i="28"/>
  <c r="H32" i="28"/>
  <c r="H23" i="28"/>
  <c r="I23" i="28"/>
  <c r="K28" i="28"/>
  <c r="L28" i="28"/>
  <c r="H27" i="28"/>
  <c r="I27" i="28"/>
  <c r="L26" i="28"/>
  <c r="K26" i="28"/>
  <c r="C46" i="28"/>
  <c r="B46" i="28"/>
  <c r="O48" i="28"/>
  <c r="N48" i="28"/>
  <c r="C52" i="28"/>
  <c r="B52" i="28"/>
  <c r="I44" i="28"/>
  <c r="H44" i="28"/>
  <c r="C42" i="28"/>
  <c r="B42" i="28"/>
  <c r="O36" i="28"/>
  <c r="N36" i="28"/>
  <c r="S25" i="28"/>
  <c r="G25" i="28" s="1"/>
  <c r="U25" i="28"/>
  <c r="M25" i="28" s="1"/>
  <c r="T25" i="28"/>
  <c r="J25" i="28" s="1"/>
  <c r="R25" i="28"/>
  <c r="D25" i="28" s="1"/>
  <c r="V25" i="28"/>
  <c r="P25" i="28" s="1"/>
  <c r="O50" i="28"/>
  <c r="N50" i="28"/>
  <c r="C40" i="28"/>
  <c r="B40" i="28"/>
  <c r="H24" i="28"/>
  <c r="I24" i="28"/>
  <c r="C38" i="28"/>
  <c r="B38" i="28"/>
  <c r="E46" i="28"/>
  <c r="F46" i="28"/>
  <c r="H22" i="28"/>
  <c r="I22" i="28"/>
  <c r="O19" i="28"/>
  <c r="N19" i="28"/>
  <c r="L18" i="28"/>
  <c r="K18" i="28"/>
  <c r="O17" i="28"/>
  <c r="N17" i="28"/>
  <c r="N14" i="28"/>
  <c r="O14" i="28"/>
  <c r="B11" i="28"/>
  <c r="C11" i="28" s="1"/>
  <c r="O6" i="28"/>
  <c r="N6" i="28"/>
  <c r="C33" i="28"/>
  <c r="B33" i="28"/>
  <c r="L33" i="28"/>
  <c r="K33" i="28"/>
  <c r="C32" i="28"/>
  <c r="B32" i="28"/>
  <c r="N28" i="28"/>
  <c r="O27" i="28"/>
  <c r="N27" i="28"/>
  <c r="B26" i="28"/>
  <c r="C26" i="28" s="1"/>
  <c r="O46" i="28"/>
  <c r="N46" i="28"/>
  <c r="L53" i="27"/>
  <c r="K53" i="27"/>
  <c r="O38" i="27"/>
  <c r="N38" i="27"/>
  <c r="I40" i="27"/>
  <c r="H40" i="27"/>
  <c r="L32" i="27"/>
  <c r="K32" i="27"/>
  <c r="L16" i="27"/>
  <c r="K16" i="27"/>
  <c r="I50" i="27"/>
  <c r="H50" i="27"/>
  <c r="O20" i="27"/>
  <c r="N20" i="27"/>
  <c r="L9" i="27"/>
  <c r="K9" i="27"/>
  <c r="L24" i="27"/>
  <c r="K24" i="27"/>
  <c r="C52" i="27"/>
  <c r="B52" i="27"/>
  <c r="I46" i="27"/>
  <c r="H46" i="27"/>
  <c r="I36" i="27"/>
  <c r="H36" i="27"/>
  <c r="C40" i="27"/>
  <c r="B40" i="27"/>
  <c r="B14" i="27"/>
  <c r="C14" i="27" s="1"/>
  <c r="N26" i="27"/>
  <c r="O26" i="27"/>
  <c r="O23" i="27"/>
  <c r="N23" i="27"/>
  <c r="B9" i="27"/>
  <c r="C9" i="27" s="1"/>
  <c r="E19" i="27"/>
  <c r="F19" i="27"/>
  <c r="L46" i="27"/>
  <c r="K46" i="27"/>
  <c r="K36" i="27"/>
  <c r="L36" i="27"/>
  <c r="K42" i="27"/>
  <c r="L42" i="27"/>
  <c r="B18" i="27"/>
  <c r="C18" i="27"/>
  <c r="L27" i="27"/>
  <c r="K27" i="27"/>
  <c r="L33" i="27"/>
  <c r="K33" i="27"/>
  <c r="B26" i="27"/>
  <c r="C26" i="27" s="1"/>
  <c r="O32" i="27"/>
  <c r="N32" i="27"/>
  <c r="F10" i="27"/>
  <c r="E10" i="27"/>
  <c r="E50" i="27"/>
  <c r="F50" i="27"/>
  <c r="C50" i="27"/>
  <c r="B50" i="27"/>
  <c r="E23" i="27"/>
  <c r="F23" i="27"/>
  <c r="L20" i="27"/>
  <c r="K20" i="27"/>
  <c r="O13" i="27"/>
  <c r="N13" i="27"/>
  <c r="O9" i="27"/>
  <c r="N9" i="27"/>
  <c r="O24" i="27"/>
  <c r="N24" i="27"/>
  <c r="L19" i="27"/>
  <c r="K19" i="27"/>
  <c r="C48" i="27"/>
  <c r="B48" i="27"/>
  <c r="L45" i="27"/>
  <c r="K45" i="27"/>
  <c r="B35" i="27"/>
  <c r="C35" i="27"/>
  <c r="O46" i="27"/>
  <c r="N46" i="27"/>
  <c r="L37" i="27"/>
  <c r="K37" i="27"/>
  <c r="O36" i="27"/>
  <c r="N36" i="27"/>
  <c r="E41" i="27"/>
  <c r="F41" i="27"/>
  <c r="O27" i="27"/>
  <c r="N27" i="27"/>
  <c r="O33" i="27"/>
  <c r="N33" i="27"/>
  <c r="L26" i="27"/>
  <c r="K26" i="27"/>
  <c r="H10" i="27"/>
  <c r="I10" i="27"/>
  <c r="B23" i="27"/>
  <c r="C23" i="27" s="1"/>
  <c r="L13" i="27"/>
  <c r="K13" i="27"/>
  <c r="O19" i="27"/>
  <c r="N19" i="27"/>
  <c r="B45" i="27"/>
  <c r="C45" i="27"/>
  <c r="B31" i="27"/>
  <c r="C31" i="27"/>
  <c r="I38" i="27"/>
  <c r="H38" i="27"/>
  <c r="E42" i="27"/>
  <c r="F42" i="27"/>
  <c r="H41" i="27"/>
  <c r="I41" i="27"/>
  <c r="B22" i="27"/>
  <c r="C22" i="27" s="1"/>
  <c r="H27" i="27"/>
  <c r="I27" i="27"/>
  <c r="H33" i="27"/>
  <c r="I33" i="27"/>
  <c r="B32" i="27"/>
  <c r="C32" i="27"/>
  <c r="F16" i="27"/>
  <c r="E16" i="27"/>
  <c r="L10" i="27"/>
  <c r="K10" i="27"/>
  <c r="L50" i="27"/>
  <c r="K50" i="27"/>
  <c r="H20" i="27"/>
  <c r="I20" i="27"/>
  <c r="B13" i="27"/>
  <c r="C13" i="27" s="1"/>
  <c r="E24" i="27"/>
  <c r="F24" i="27"/>
  <c r="B53" i="27"/>
  <c r="C53" i="27"/>
  <c r="N45" i="27"/>
  <c r="O45" i="27"/>
  <c r="B44" i="27"/>
  <c r="C44" i="27"/>
  <c r="H37" i="27"/>
  <c r="I37" i="27"/>
  <c r="L41" i="27"/>
  <c r="K41" i="27"/>
  <c r="N40" i="27"/>
  <c r="O40" i="27"/>
  <c r="O14" i="27"/>
  <c r="N14" i="27"/>
  <c r="O16" i="27"/>
  <c r="N16" i="27"/>
  <c r="B49" i="27"/>
  <c r="C49" i="27"/>
  <c r="L49" i="27"/>
  <c r="K49" i="27"/>
  <c r="N44" i="27"/>
  <c r="O44" i="27"/>
  <c r="C46" i="27"/>
  <c r="B46" i="27"/>
  <c r="K38" i="27"/>
  <c r="L38" i="27"/>
  <c r="O37" i="27"/>
  <c r="N37" i="27"/>
  <c r="B36" i="27"/>
  <c r="C36" i="27"/>
  <c r="I42" i="27"/>
  <c r="H42" i="27"/>
  <c r="E40" i="27"/>
  <c r="F40" i="27"/>
  <c r="E27" i="27"/>
  <c r="F27" i="27"/>
  <c r="S8" i="27"/>
  <c r="G8" i="27" s="1"/>
  <c r="V8" i="27"/>
  <c r="P8" i="27" s="1"/>
  <c r="R8" i="27"/>
  <c r="D8" i="27" s="1"/>
  <c r="U8" i="27"/>
  <c r="M8" i="27" s="1"/>
  <c r="T8" i="27"/>
  <c r="J8" i="27" s="1"/>
  <c r="E33" i="27"/>
  <c r="F33" i="27"/>
  <c r="F26" i="27"/>
  <c r="E26" i="27"/>
  <c r="E32" i="27"/>
  <c r="F32" i="27"/>
  <c r="I23" i="27"/>
  <c r="H23" i="27"/>
  <c r="H16" i="27"/>
  <c r="I16" i="27"/>
  <c r="B10" i="27"/>
  <c r="C10" i="27" s="1"/>
  <c r="T25" i="27"/>
  <c r="J25" i="27" s="1"/>
  <c r="S25" i="27"/>
  <c r="G25" i="27" s="1"/>
  <c r="V25" i="27"/>
  <c r="P25" i="27" s="1"/>
  <c r="U25" i="27"/>
  <c r="M25" i="27" s="1"/>
  <c r="R25" i="27"/>
  <c r="D25" i="27" s="1"/>
  <c r="O50" i="27"/>
  <c r="N50" i="27"/>
  <c r="L23" i="27"/>
  <c r="K23" i="27"/>
  <c r="E20" i="27"/>
  <c r="F20" i="27"/>
  <c r="H24" i="27"/>
  <c r="I24" i="27"/>
  <c r="B19" i="27"/>
  <c r="C19" i="27" s="1"/>
  <c r="C43" i="26"/>
  <c r="B43" i="26"/>
  <c r="L36" i="26"/>
  <c r="K36" i="26"/>
  <c r="E40" i="26"/>
  <c r="F40" i="26"/>
  <c r="C52" i="26"/>
  <c r="B52" i="26"/>
  <c r="E47" i="26"/>
  <c r="F47" i="26"/>
  <c r="B39" i="26"/>
  <c r="C39" i="26"/>
  <c r="N32" i="26"/>
  <c r="O32" i="26"/>
  <c r="S6" i="26"/>
  <c r="G6" i="26" s="1"/>
  <c r="T6" i="26"/>
  <c r="J6" i="26" s="1"/>
  <c r="R6" i="26"/>
  <c r="D6" i="26" s="1"/>
  <c r="V6" i="26"/>
  <c r="P6" i="26" s="1"/>
  <c r="U6" i="26"/>
  <c r="M6" i="26" s="1"/>
  <c r="F20" i="26"/>
  <c r="E20" i="26"/>
  <c r="F13" i="26"/>
  <c r="E13" i="26"/>
  <c r="E15" i="26"/>
  <c r="F15" i="26"/>
  <c r="O11" i="26"/>
  <c r="N11" i="26"/>
  <c r="I27" i="26"/>
  <c r="H27" i="26"/>
  <c r="O23" i="26"/>
  <c r="N23" i="26"/>
  <c r="B7" i="26"/>
  <c r="C7" i="26" s="1"/>
  <c r="O16" i="26"/>
  <c r="N16" i="26"/>
  <c r="O15" i="26"/>
  <c r="N15" i="26"/>
  <c r="H53" i="26"/>
  <c r="I53" i="26"/>
  <c r="E48" i="26"/>
  <c r="F48" i="26"/>
  <c r="L40" i="26"/>
  <c r="K40" i="26"/>
  <c r="O52" i="26"/>
  <c r="N52" i="26"/>
  <c r="S22" i="26"/>
  <c r="G22" i="26" s="1"/>
  <c r="V22" i="26"/>
  <c r="P22" i="26" s="1"/>
  <c r="R22" i="26"/>
  <c r="D22" i="26" s="1"/>
  <c r="U22" i="26"/>
  <c r="M22" i="26" s="1"/>
  <c r="T22" i="26"/>
  <c r="J22" i="26" s="1"/>
  <c r="O47" i="26"/>
  <c r="N47" i="26"/>
  <c r="C41" i="26"/>
  <c r="B41" i="26"/>
  <c r="S14" i="26"/>
  <c r="G14" i="26" s="1"/>
  <c r="U14" i="26"/>
  <c r="M14" i="26" s="1"/>
  <c r="T14" i="26"/>
  <c r="J14" i="26" s="1"/>
  <c r="R14" i="26"/>
  <c r="D14" i="26" s="1"/>
  <c r="V14" i="26"/>
  <c r="P14" i="26" s="1"/>
  <c r="N39" i="26"/>
  <c r="O39" i="26"/>
  <c r="K33" i="26"/>
  <c r="L33" i="26"/>
  <c r="F32" i="26"/>
  <c r="E32" i="26"/>
  <c r="L31" i="26"/>
  <c r="K31" i="26"/>
  <c r="N31" i="26"/>
  <c r="O31" i="26"/>
  <c r="H20" i="26"/>
  <c r="I20" i="26"/>
  <c r="B19" i="26"/>
  <c r="C19" i="26" s="1"/>
  <c r="K17" i="26"/>
  <c r="L17" i="26"/>
  <c r="F12" i="26"/>
  <c r="E12" i="26"/>
  <c r="K9" i="26"/>
  <c r="L9" i="26"/>
  <c r="E24" i="26"/>
  <c r="F24" i="26"/>
  <c r="B13" i="26"/>
  <c r="C13" i="26" s="1"/>
  <c r="F8" i="26"/>
  <c r="E8" i="26"/>
  <c r="O26" i="26"/>
  <c r="N26" i="26"/>
  <c r="C17" i="26"/>
  <c r="B17" i="26"/>
  <c r="O17" i="26"/>
  <c r="N17" i="26"/>
  <c r="E16" i="26"/>
  <c r="F16" i="26"/>
  <c r="B27" i="26"/>
  <c r="C27" i="26" s="1"/>
  <c r="E23" i="26"/>
  <c r="F23" i="26"/>
  <c r="K13" i="26"/>
  <c r="L13" i="26"/>
  <c r="N7" i="26"/>
  <c r="O7" i="26"/>
  <c r="L16" i="26"/>
  <c r="K16" i="26"/>
  <c r="B51" i="26"/>
  <c r="C51" i="26"/>
  <c r="I37" i="26"/>
  <c r="H37" i="26"/>
  <c r="E35" i="26"/>
  <c r="F35" i="26"/>
  <c r="K48" i="26"/>
  <c r="L48" i="26"/>
  <c r="B35" i="26"/>
  <c r="C35" i="26"/>
  <c r="B40" i="26"/>
  <c r="C40" i="26"/>
  <c r="E52" i="26"/>
  <c r="F52" i="26"/>
  <c r="I52" i="26"/>
  <c r="H52" i="26"/>
  <c r="I47" i="26"/>
  <c r="H47" i="26"/>
  <c r="K41" i="26"/>
  <c r="L41" i="26"/>
  <c r="I39" i="26"/>
  <c r="H39" i="26"/>
  <c r="C33" i="26"/>
  <c r="B33" i="26"/>
  <c r="I33" i="26"/>
  <c r="H33" i="26"/>
  <c r="H32" i="26"/>
  <c r="I32" i="26"/>
  <c r="E31" i="26"/>
  <c r="F31" i="26"/>
  <c r="L20" i="26"/>
  <c r="K20" i="26"/>
  <c r="N19" i="26"/>
  <c r="O19" i="26"/>
  <c r="H16" i="26"/>
  <c r="I16" i="26"/>
  <c r="E11" i="26"/>
  <c r="F11" i="26"/>
  <c r="H8" i="26"/>
  <c r="I8" i="26"/>
  <c r="O24" i="26"/>
  <c r="N24" i="26"/>
  <c r="E7" i="26"/>
  <c r="F7" i="26"/>
  <c r="L26" i="26"/>
  <c r="K26" i="26"/>
  <c r="B16" i="26"/>
  <c r="C16" i="26" s="1"/>
  <c r="I17" i="26"/>
  <c r="H17" i="26"/>
  <c r="B12" i="26"/>
  <c r="C12" i="26" s="1"/>
  <c r="K27" i="26"/>
  <c r="L27" i="26"/>
  <c r="L23" i="26"/>
  <c r="K23" i="26"/>
  <c r="H13" i="26"/>
  <c r="I13" i="26"/>
  <c r="L15" i="26"/>
  <c r="K15" i="26"/>
  <c r="C47" i="26"/>
  <c r="B47" i="26"/>
  <c r="H41" i="26"/>
  <c r="I41" i="26"/>
  <c r="F33" i="26"/>
  <c r="E33" i="26"/>
  <c r="C31" i="26"/>
  <c r="B31" i="26"/>
  <c r="I19" i="26"/>
  <c r="H19" i="26"/>
  <c r="L24" i="26"/>
  <c r="K24" i="26"/>
  <c r="I26" i="26"/>
  <c r="H26" i="26"/>
  <c r="N43" i="26"/>
  <c r="O43" i="26"/>
  <c r="K37" i="26"/>
  <c r="L37" i="26"/>
  <c r="H36" i="26"/>
  <c r="I36" i="26"/>
  <c r="H48" i="26"/>
  <c r="I48" i="26"/>
  <c r="O35" i="26"/>
  <c r="N35" i="26"/>
  <c r="H40" i="26"/>
  <c r="I40" i="26"/>
  <c r="K52" i="26"/>
  <c r="L52" i="26"/>
  <c r="L47" i="26"/>
  <c r="K47" i="26"/>
  <c r="E41" i="26"/>
  <c r="F41" i="26"/>
  <c r="E39" i="26"/>
  <c r="F39" i="26"/>
  <c r="O33" i="26"/>
  <c r="N33" i="26"/>
  <c r="C32" i="26"/>
  <c r="B32" i="26"/>
  <c r="L32" i="26"/>
  <c r="K32" i="26"/>
  <c r="I31" i="26"/>
  <c r="H31" i="26"/>
  <c r="E19" i="26"/>
  <c r="F19" i="26"/>
  <c r="I15" i="26"/>
  <c r="H15" i="26"/>
  <c r="I7" i="26"/>
  <c r="H7" i="26"/>
  <c r="H24" i="26"/>
  <c r="I24" i="26"/>
  <c r="E9" i="26"/>
  <c r="F9" i="26"/>
  <c r="B26" i="26"/>
  <c r="C26" i="26" s="1"/>
  <c r="B11" i="26"/>
  <c r="C11" i="26"/>
  <c r="O27" i="26"/>
  <c r="N27" i="26"/>
  <c r="B23" i="26"/>
  <c r="C23" i="26"/>
  <c r="B8" i="26"/>
  <c r="C8" i="26" s="1"/>
  <c r="B15" i="26"/>
  <c r="C15" i="26" s="1"/>
  <c r="H47" i="25"/>
  <c r="I47" i="25"/>
  <c r="O43" i="25"/>
  <c r="N43" i="25"/>
  <c r="C33" i="25"/>
  <c r="B33" i="25"/>
  <c r="I16" i="25"/>
  <c r="H16" i="25"/>
  <c r="E27" i="25"/>
  <c r="F27" i="25"/>
  <c r="F18" i="25"/>
  <c r="E18" i="25"/>
  <c r="I50" i="25"/>
  <c r="H50" i="25"/>
  <c r="L38" i="25"/>
  <c r="K38" i="25"/>
  <c r="C46" i="25"/>
  <c r="B46" i="25"/>
  <c r="B12" i="25"/>
  <c r="C12" i="25" s="1"/>
  <c r="B45" i="25"/>
  <c r="C45" i="25"/>
  <c r="B42" i="25"/>
  <c r="C42" i="25"/>
  <c r="E20" i="25"/>
  <c r="F20" i="25"/>
  <c r="C32" i="25"/>
  <c r="B32" i="25"/>
  <c r="B20" i="25"/>
  <c r="C20" i="25" s="1"/>
  <c r="L50" i="25"/>
  <c r="K50" i="25"/>
  <c r="C39" i="25"/>
  <c r="B39" i="25"/>
  <c r="B38" i="25"/>
  <c r="C38" i="25"/>
  <c r="B16" i="25"/>
  <c r="C16" i="25" s="1"/>
  <c r="E46" i="25"/>
  <c r="F46" i="25"/>
  <c r="O28" i="25"/>
  <c r="N28" i="25"/>
  <c r="B14" i="25"/>
  <c r="C14" i="25" s="1"/>
  <c r="K6" i="25"/>
  <c r="L6" i="25"/>
  <c r="E14" i="25"/>
  <c r="F14" i="25"/>
  <c r="E12" i="25"/>
  <c r="F12" i="25"/>
  <c r="B41" i="25"/>
  <c r="C41" i="25"/>
  <c r="O42" i="25"/>
  <c r="N42" i="25"/>
  <c r="I26" i="25"/>
  <c r="H26" i="25"/>
  <c r="L42" i="25"/>
  <c r="K42" i="25"/>
  <c r="K28" i="25"/>
  <c r="L28" i="25"/>
  <c r="F22" i="25"/>
  <c r="L37" i="25"/>
  <c r="K37" i="25"/>
  <c r="H33" i="25"/>
  <c r="I33" i="25"/>
  <c r="I32" i="25"/>
  <c r="H32" i="25"/>
  <c r="U21" i="25"/>
  <c r="M21" i="25" s="1"/>
  <c r="S21" i="25"/>
  <c r="G21" i="25" s="1"/>
  <c r="R21" i="25"/>
  <c r="D21" i="25" s="1"/>
  <c r="V21" i="25"/>
  <c r="P21" i="25" s="1"/>
  <c r="T21" i="25"/>
  <c r="J21" i="25" s="1"/>
  <c r="H39" i="25"/>
  <c r="I39" i="25"/>
  <c r="K24" i="25"/>
  <c r="L24" i="25"/>
  <c r="L27" i="25"/>
  <c r="K27" i="25"/>
  <c r="E6" i="25"/>
  <c r="F6" i="25"/>
  <c r="I14" i="25"/>
  <c r="H14" i="25"/>
  <c r="L13" i="25"/>
  <c r="K13" i="25"/>
  <c r="B53" i="25"/>
  <c r="C53" i="25"/>
  <c r="H43" i="25"/>
  <c r="I43" i="25"/>
  <c r="H27" i="25"/>
  <c r="I27" i="25"/>
  <c r="B37" i="25"/>
  <c r="C37" i="25"/>
  <c r="L33" i="25"/>
  <c r="K33" i="25"/>
  <c r="E26" i="25"/>
  <c r="F26" i="25"/>
  <c r="F17" i="25"/>
  <c r="E17" i="25"/>
  <c r="L39" i="25"/>
  <c r="K39" i="25"/>
  <c r="I24" i="25"/>
  <c r="H24" i="25"/>
  <c r="O46" i="25"/>
  <c r="N46" i="25"/>
  <c r="L26" i="25"/>
  <c r="K26" i="25"/>
  <c r="E13" i="25"/>
  <c r="F13" i="25"/>
  <c r="O12" i="25"/>
  <c r="N12" i="25"/>
  <c r="H51" i="25"/>
  <c r="I51" i="25"/>
  <c r="L43" i="25"/>
  <c r="K43" i="25"/>
  <c r="K18" i="25"/>
  <c r="L18" i="25"/>
  <c r="U9" i="25"/>
  <c r="M9" i="25" s="1"/>
  <c r="R9" i="25"/>
  <c r="D9" i="25" s="1"/>
  <c r="V9" i="25"/>
  <c r="P9" i="25" s="1"/>
  <c r="T9" i="25"/>
  <c r="J9" i="25" s="1"/>
  <c r="S9" i="25"/>
  <c r="G9" i="25" s="1"/>
  <c r="O37" i="25"/>
  <c r="N37" i="25"/>
  <c r="K34" i="25"/>
  <c r="L34" i="25"/>
  <c r="N32" i="25"/>
  <c r="O32" i="25"/>
  <c r="B24" i="25"/>
  <c r="C24" i="25" s="1"/>
  <c r="O20" i="25"/>
  <c r="N20" i="25"/>
  <c r="E50" i="25"/>
  <c r="F50" i="25"/>
  <c r="C50" i="25"/>
  <c r="B50" i="25"/>
  <c r="E39" i="25"/>
  <c r="F39" i="25"/>
  <c r="H38" i="25"/>
  <c r="I38" i="25"/>
  <c r="N38" i="25"/>
  <c r="O38" i="25"/>
  <c r="B28" i="25"/>
  <c r="C28" i="25" s="1"/>
  <c r="N16" i="25"/>
  <c r="O16" i="25"/>
  <c r="I46" i="25"/>
  <c r="H46" i="25"/>
  <c r="I28" i="25"/>
  <c r="H28" i="25"/>
  <c r="B26" i="25"/>
  <c r="C26" i="25" s="1"/>
  <c r="B13" i="25"/>
  <c r="C13" i="25" s="1"/>
  <c r="O6" i="25"/>
  <c r="N6" i="25"/>
  <c r="K14" i="25"/>
  <c r="L14" i="25"/>
  <c r="H13" i="25"/>
  <c r="I13" i="25"/>
  <c r="I12" i="25"/>
  <c r="H12" i="25"/>
  <c r="B49" i="25"/>
  <c r="C49" i="25"/>
  <c r="E42" i="25"/>
  <c r="F42" i="25"/>
  <c r="C34" i="25"/>
  <c r="B34" i="25"/>
  <c r="E24" i="25"/>
  <c r="F24" i="25"/>
  <c r="H17" i="25"/>
  <c r="I17" i="25"/>
  <c r="V8" i="25"/>
  <c r="P8" i="25" s="1"/>
  <c r="R8" i="25"/>
  <c r="D8" i="25" s="1"/>
  <c r="U8" i="25"/>
  <c r="M8" i="25" s="1"/>
  <c r="T8" i="25"/>
  <c r="J8" i="25" s="1"/>
  <c r="S8" i="25"/>
  <c r="G8" i="25" s="1"/>
  <c r="I34" i="25"/>
  <c r="H34" i="25"/>
  <c r="S7" i="25"/>
  <c r="G7" i="25" s="1"/>
  <c r="V7" i="25"/>
  <c r="P7" i="25" s="1"/>
  <c r="U7" i="25"/>
  <c r="M7" i="25" s="1"/>
  <c r="T7" i="25"/>
  <c r="J7" i="25" s="1"/>
  <c r="R7" i="25"/>
  <c r="D7" i="25" s="1"/>
  <c r="E28" i="25"/>
  <c r="F28" i="25"/>
  <c r="E16" i="25"/>
  <c r="F16" i="25"/>
  <c r="S25" i="25"/>
  <c r="G25" i="25" s="1"/>
  <c r="U25" i="25"/>
  <c r="M25" i="25" s="1"/>
  <c r="T25" i="25"/>
  <c r="J25" i="25" s="1"/>
  <c r="R25" i="25"/>
  <c r="D25" i="25" s="1"/>
  <c r="V25" i="25"/>
  <c r="P25" i="25" s="1"/>
  <c r="O50" i="25"/>
  <c r="N50" i="25"/>
  <c r="O39" i="25"/>
  <c r="N39" i="25"/>
  <c r="E38" i="25"/>
  <c r="F38" i="25"/>
  <c r="B27" i="25"/>
  <c r="C27" i="25" s="1"/>
  <c r="L46" i="25"/>
  <c r="K46" i="25"/>
  <c r="O27" i="25"/>
  <c r="N27" i="25"/>
  <c r="O26" i="25"/>
  <c r="N26" i="25"/>
  <c r="I6" i="25"/>
  <c r="H6" i="25"/>
  <c r="O14" i="25"/>
  <c r="N14" i="25"/>
  <c r="O13" i="25"/>
  <c r="N13" i="25"/>
  <c r="L12" i="25"/>
  <c r="K12" i="25"/>
  <c r="C18" i="1"/>
  <c r="E22" i="1"/>
  <c r="C14" i="1"/>
  <c r="W22" i="12"/>
  <c r="T22" i="12" s="1"/>
  <c r="J22" i="12" s="1"/>
  <c r="U51" i="12"/>
  <c r="M51" i="12" s="1"/>
  <c r="V47" i="12"/>
  <c r="P47" i="12" s="1"/>
  <c r="R43" i="12"/>
  <c r="D43" i="12" s="1"/>
  <c r="S39" i="12"/>
  <c r="G39" i="12" s="1"/>
  <c r="H14" i="1"/>
  <c r="I14" i="1" s="1"/>
  <c r="H10" i="1"/>
  <c r="I10" i="1" s="1"/>
  <c r="H5" i="1"/>
  <c r="I5" i="1" s="1"/>
  <c r="F18" i="1"/>
  <c r="E12" i="1"/>
  <c r="D19" i="1"/>
  <c r="D10" i="1"/>
  <c r="C23" i="1"/>
  <c r="C10" i="1"/>
  <c r="W26" i="12"/>
  <c r="T26" i="12" s="1"/>
  <c r="J26" i="12" s="1"/>
  <c r="W15" i="12"/>
  <c r="T15" i="12" s="1"/>
  <c r="J15" i="12" s="1"/>
  <c r="W10" i="12"/>
  <c r="T10" i="12" s="1"/>
  <c r="J10" i="12" s="1"/>
  <c r="T51" i="12"/>
  <c r="J51" i="12" s="1"/>
  <c r="U47" i="12"/>
  <c r="M47" i="12" s="1"/>
  <c r="V43" i="12"/>
  <c r="P43" i="12" s="1"/>
  <c r="T42" i="12"/>
  <c r="J42" i="12" s="1"/>
  <c r="V40" i="12"/>
  <c r="P40" i="12" s="1"/>
  <c r="R39" i="12"/>
  <c r="D39" i="12" s="1"/>
  <c r="V36" i="12"/>
  <c r="P36" i="12" s="1"/>
  <c r="R35" i="12"/>
  <c r="D35" i="12" s="1"/>
  <c r="V32" i="12"/>
  <c r="P32" i="12" s="1"/>
  <c r="F22" i="1"/>
  <c r="D14" i="1"/>
  <c r="H18" i="1"/>
  <c r="I18" i="1" s="1"/>
  <c r="R47" i="12"/>
  <c r="D47" i="12" s="1"/>
  <c r="S35" i="12"/>
  <c r="G35" i="12" s="1"/>
  <c r="H22" i="1"/>
  <c r="H13" i="1"/>
  <c r="I13" i="1" s="1"/>
  <c r="H9" i="1"/>
  <c r="I9" i="1" s="1"/>
  <c r="F23" i="1"/>
  <c r="F6" i="1"/>
  <c r="E11" i="1"/>
  <c r="D7" i="1"/>
  <c r="C19" i="1"/>
  <c r="C6" i="1"/>
  <c r="W14" i="12"/>
  <c r="T14" i="12" s="1"/>
  <c r="J14" i="12" s="1"/>
  <c r="T43" i="12"/>
  <c r="J43" i="12" s="1"/>
  <c r="V39" i="12"/>
  <c r="P39" i="12" s="1"/>
  <c r="V35" i="12"/>
  <c r="P35" i="12" s="1"/>
  <c r="F13" i="1"/>
  <c r="F9" i="1"/>
  <c r="F5" i="1"/>
  <c r="E17" i="1"/>
  <c r="D25" i="1"/>
  <c r="H21" i="1"/>
  <c r="I21" i="1" s="1"/>
  <c r="H17" i="1"/>
  <c r="I17" i="1" s="1"/>
  <c r="F17" i="1"/>
  <c r="F12" i="1"/>
  <c r="F8" i="1"/>
  <c r="E25" i="1"/>
  <c r="E20" i="1"/>
  <c r="E16" i="1"/>
  <c r="E7" i="1"/>
  <c r="D24" i="1"/>
  <c r="C13" i="1"/>
  <c r="C9" i="1"/>
  <c r="C5" i="1"/>
  <c r="U50" i="12"/>
  <c r="M50" i="12" s="1"/>
  <c r="R50" i="12"/>
  <c r="D50" i="12" s="1"/>
  <c r="V50" i="12"/>
  <c r="P50" i="12" s="1"/>
  <c r="R46" i="12"/>
  <c r="D46" i="12" s="1"/>
  <c r="T46" i="12"/>
  <c r="J46" i="12" s="1"/>
  <c r="U46" i="12"/>
  <c r="M46" i="12" s="1"/>
  <c r="R42" i="12"/>
  <c r="D42" i="12" s="1"/>
  <c r="U42" i="12"/>
  <c r="M42" i="12" s="1"/>
  <c r="R38" i="12"/>
  <c r="D38" i="12" s="1"/>
  <c r="S38" i="12"/>
  <c r="G38" i="12" s="1"/>
  <c r="R34" i="12"/>
  <c r="D34" i="12" s="1"/>
  <c r="S34" i="12"/>
  <c r="G34" i="12" s="1"/>
  <c r="T34" i="12"/>
  <c r="J34" i="12" s="1"/>
  <c r="H20" i="1"/>
  <c r="H16" i="1"/>
  <c r="I16" i="1" s="1"/>
  <c r="H7" i="1"/>
  <c r="I7" i="1" s="1"/>
  <c r="I20" i="1"/>
  <c r="H25" i="1"/>
  <c r="I25" i="1" s="1"/>
  <c r="F25" i="1"/>
  <c r="F20" i="1"/>
  <c r="F16" i="1"/>
  <c r="F11" i="1"/>
  <c r="F7" i="1"/>
  <c r="E24" i="1"/>
  <c r="D13" i="1"/>
  <c r="D9" i="1"/>
  <c r="D5" i="1"/>
  <c r="C17" i="1"/>
  <c r="C12" i="1"/>
  <c r="C8" i="1"/>
  <c r="W25" i="12"/>
  <c r="T25" i="12" s="1"/>
  <c r="J25" i="12" s="1"/>
  <c r="W21" i="12"/>
  <c r="T21" i="12" s="1"/>
  <c r="J21" i="12" s="1"/>
  <c r="W17" i="12"/>
  <c r="T17" i="12" s="1"/>
  <c r="J17" i="12" s="1"/>
  <c r="W13" i="12"/>
  <c r="T13" i="12" s="1"/>
  <c r="J13" i="12" s="1"/>
  <c r="W9" i="12"/>
  <c r="T9" i="12" s="1"/>
  <c r="J9" i="12" s="1"/>
  <c r="S50" i="12"/>
  <c r="G50" i="12" s="1"/>
  <c r="T38" i="12"/>
  <c r="J38" i="12" s="1"/>
  <c r="U34" i="12"/>
  <c r="M34" i="12" s="1"/>
  <c r="R53" i="12"/>
  <c r="D53" i="12" s="1"/>
  <c r="V53" i="12"/>
  <c r="P53" i="12" s="1"/>
  <c r="S53" i="12"/>
  <c r="G53" i="12" s="1"/>
  <c r="R49" i="12"/>
  <c r="D49" i="12" s="1"/>
  <c r="V49" i="12"/>
  <c r="P49" i="12" s="1"/>
  <c r="S49" i="12"/>
  <c r="G49" i="12" s="1"/>
  <c r="T45" i="12"/>
  <c r="J45" i="12" s="1"/>
  <c r="U45" i="12"/>
  <c r="M45" i="12" s="1"/>
  <c r="U41" i="12"/>
  <c r="M41" i="12" s="1"/>
  <c r="R41" i="12"/>
  <c r="D41" i="12" s="1"/>
  <c r="V41" i="12"/>
  <c r="P41" i="12" s="1"/>
  <c r="R37" i="12"/>
  <c r="D37" i="12" s="1"/>
  <c r="V37" i="12"/>
  <c r="P37" i="12" s="1"/>
  <c r="S37" i="12"/>
  <c r="G37" i="12" s="1"/>
  <c r="S33" i="12"/>
  <c r="G33" i="12" s="1"/>
  <c r="T33" i="12"/>
  <c r="J33" i="12" s="1"/>
  <c r="H24" i="1"/>
  <c r="I24" i="1" s="1"/>
  <c r="I22" i="1"/>
  <c r="F14" i="1"/>
  <c r="F10" i="1"/>
  <c r="E18" i="1"/>
  <c r="D22" i="1"/>
  <c r="S46" i="12"/>
  <c r="G46" i="12" s="1"/>
  <c r="S23" i="12"/>
  <c r="G23" i="12" s="1"/>
  <c r="V20" i="12"/>
  <c r="P20" i="12" s="1"/>
  <c r="V16" i="12"/>
  <c r="P16" i="12" s="1"/>
  <c r="U13" i="12"/>
  <c r="M13" i="12" s="1"/>
  <c r="R12" i="12"/>
  <c r="D12" i="12" s="1"/>
  <c r="V8" i="12"/>
  <c r="P8" i="12" s="1"/>
  <c r="U25" i="12"/>
  <c r="M25" i="12" s="1"/>
  <c r="R24" i="12"/>
  <c r="D24" i="12" s="1"/>
  <c r="S19" i="12"/>
  <c r="G19" i="12" s="1"/>
  <c r="V13" i="12"/>
  <c r="P13" i="12" s="1"/>
  <c r="S12" i="12"/>
  <c r="G12" i="12" s="1"/>
  <c r="R9" i="12"/>
  <c r="D9" i="12" s="1"/>
  <c r="V25" i="12"/>
  <c r="P25" i="12" s="1"/>
  <c r="S24" i="12"/>
  <c r="G24" i="12" s="1"/>
  <c r="R20" i="12"/>
  <c r="D20" i="12" s="1"/>
  <c r="R16" i="12"/>
  <c r="D16" i="12" s="1"/>
  <c r="V12" i="12"/>
  <c r="P12" i="12" s="1"/>
  <c r="R8" i="12"/>
  <c r="D8" i="12" s="1"/>
  <c r="V24" i="12"/>
  <c r="P24" i="12" s="1"/>
  <c r="S20" i="12"/>
  <c r="G20" i="12" s="1"/>
  <c r="S16" i="12"/>
  <c r="G16" i="12" s="1"/>
  <c r="R13" i="12"/>
  <c r="D13" i="12" s="1"/>
  <c r="S8" i="12"/>
  <c r="G8" i="12" s="1"/>
  <c r="V28" i="12"/>
  <c r="P28" i="12" s="1"/>
  <c r="R28" i="12"/>
  <c r="D28" i="12" s="1"/>
  <c r="F26" i="1"/>
  <c r="E26" i="1"/>
  <c r="D26" i="1"/>
  <c r="C26" i="1"/>
  <c r="S28" i="12"/>
  <c r="G28" i="12" s="1"/>
  <c r="F21" i="1"/>
  <c r="C21" i="1"/>
  <c r="D21" i="1"/>
  <c r="E15" i="1"/>
  <c r="C15" i="1"/>
  <c r="H15" i="1"/>
  <c r="I15" i="1" s="1"/>
  <c r="F15" i="1"/>
  <c r="D15" i="1"/>
  <c r="U17" i="12"/>
  <c r="M17" i="12" s="1"/>
  <c r="T28" i="12"/>
  <c r="J28" i="12" s="1"/>
  <c r="V26" i="12"/>
  <c r="P26" i="12" s="1"/>
  <c r="S25" i="12"/>
  <c r="G25" i="12" s="1"/>
  <c r="T24" i="12"/>
  <c r="J24" i="12" s="1"/>
  <c r="U23" i="12"/>
  <c r="M23" i="12" s="1"/>
  <c r="R22" i="12"/>
  <c r="D22" i="12" s="1"/>
  <c r="S21" i="12"/>
  <c r="G21" i="12" s="1"/>
  <c r="T20" i="12"/>
  <c r="J20" i="12" s="1"/>
  <c r="V18" i="12"/>
  <c r="P18" i="12" s="1"/>
  <c r="R18" i="12"/>
  <c r="D18" i="12" s="1"/>
  <c r="S17" i="12"/>
  <c r="G17" i="12" s="1"/>
  <c r="T16" i="12"/>
  <c r="J16" i="12" s="1"/>
  <c r="U15" i="12"/>
  <c r="M15" i="12" s="1"/>
  <c r="V14" i="12"/>
  <c r="P14" i="12" s="1"/>
  <c r="R14" i="12"/>
  <c r="D14" i="12" s="1"/>
  <c r="S13" i="12"/>
  <c r="G13" i="12" s="1"/>
  <c r="T12" i="12"/>
  <c r="J12" i="12" s="1"/>
  <c r="U11" i="12"/>
  <c r="M11" i="12" s="1"/>
  <c r="V10" i="12"/>
  <c r="P10" i="12" s="1"/>
  <c r="S9" i="12"/>
  <c r="G9" i="12" s="1"/>
  <c r="T8" i="12"/>
  <c r="J8" i="12" s="1"/>
  <c r="V46" i="12"/>
  <c r="P46" i="12" s="1"/>
  <c r="V42" i="12"/>
  <c r="P42" i="12" s="1"/>
  <c r="V38" i="12"/>
  <c r="P38" i="12" s="1"/>
  <c r="V34" i="12"/>
  <c r="P34" i="12" s="1"/>
  <c r="U26" i="12"/>
  <c r="M26" i="12" s="1"/>
  <c r="T23" i="12"/>
  <c r="J23" i="12" s="1"/>
  <c r="U22" i="12"/>
  <c r="M22" i="12" s="1"/>
  <c r="U18" i="12"/>
  <c r="M18" i="12" s="1"/>
  <c r="U14" i="12"/>
  <c r="M14" i="12" s="1"/>
  <c r="V23" i="12"/>
  <c r="P23" i="12" s="1"/>
  <c r="R19" i="12"/>
  <c r="D19" i="12" s="1"/>
  <c r="S18" i="12"/>
  <c r="G18" i="12" s="1"/>
  <c r="V15" i="12"/>
  <c r="P15" i="12" s="1"/>
  <c r="R15" i="12"/>
  <c r="D15" i="12" s="1"/>
  <c r="S14" i="12"/>
  <c r="G14" i="12" s="1"/>
  <c r="V11" i="12"/>
  <c r="P11" i="12" s="1"/>
  <c r="R11" i="12"/>
  <c r="D11" i="12" s="1"/>
  <c r="S10" i="12"/>
  <c r="G10" i="12" s="1"/>
  <c r="S15" i="12"/>
  <c r="G15" i="12" s="1"/>
  <c r="S11" i="12"/>
  <c r="G11" i="12" s="1"/>
  <c r="U7" i="12"/>
  <c r="M7" i="12" s="1"/>
  <c r="V7" i="12"/>
  <c r="P7" i="12" s="1"/>
  <c r="R7" i="12"/>
  <c r="D7" i="12" s="1"/>
  <c r="S7" i="12"/>
  <c r="G7" i="12" s="1"/>
  <c r="H9" i="29" l="1"/>
  <c r="I12" i="29"/>
  <c r="H12" i="29"/>
  <c r="I20" i="29"/>
  <c r="H20" i="29"/>
  <c r="N12" i="28"/>
  <c r="O12" i="28"/>
  <c r="F9" i="28"/>
  <c r="E9" i="28"/>
  <c r="S26" i="12"/>
  <c r="G26" i="12" s="1"/>
  <c r="U27" i="12"/>
  <c r="M27" i="12" s="1"/>
  <c r="R17" i="12"/>
  <c r="D17" i="12" s="1"/>
  <c r="V17" i="12"/>
  <c r="P17" i="12" s="1"/>
  <c r="S27" i="12"/>
  <c r="G27" i="12" s="1"/>
  <c r="V27" i="12"/>
  <c r="P27" i="12" s="1"/>
  <c r="K23" i="28"/>
  <c r="E6" i="28"/>
  <c r="K12" i="28"/>
  <c r="L12" i="28"/>
  <c r="H9" i="28"/>
  <c r="I9" i="28"/>
  <c r="H6" i="28"/>
  <c r="I6" i="28"/>
  <c r="K14" i="29"/>
  <c r="L14" i="29"/>
  <c r="O18" i="25"/>
  <c r="N18" i="25"/>
  <c r="L25" i="26"/>
  <c r="K25" i="26"/>
  <c r="H25" i="26"/>
  <c r="I25" i="26"/>
  <c r="N22" i="25"/>
  <c r="O22" i="25"/>
  <c r="F21" i="27"/>
  <c r="E21" i="27"/>
  <c r="N18" i="29"/>
  <c r="O18" i="29"/>
  <c r="N9" i="28"/>
  <c r="O9" i="28"/>
  <c r="N14" i="29"/>
  <c r="O14" i="29"/>
  <c r="I18" i="25"/>
  <c r="H18" i="25"/>
  <c r="K22" i="25"/>
  <c r="L22" i="25"/>
  <c r="B9" i="28"/>
  <c r="C9" i="28"/>
  <c r="C14" i="29"/>
  <c r="B14" i="29"/>
  <c r="F25" i="26"/>
  <c r="E25" i="26"/>
  <c r="H22" i="25"/>
  <c r="I22" i="25"/>
  <c r="O21" i="27"/>
  <c r="N21" i="27"/>
  <c r="V19" i="12"/>
  <c r="P19" i="12" s="1"/>
  <c r="R21" i="12"/>
  <c r="D21" i="12" s="1"/>
  <c r="S22" i="12"/>
  <c r="G22" i="12" s="1"/>
  <c r="U10" i="12"/>
  <c r="M10" i="12" s="1"/>
  <c r="R10" i="12"/>
  <c r="D10" i="12" s="1"/>
  <c r="U19" i="12"/>
  <c r="M19" i="12" s="1"/>
  <c r="V22" i="12"/>
  <c r="P22" i="12" s="1"/>
  <c r="R26" i="12"/>
  <c r="D26" i="12" s="1"/>
  <c r="T27" i="12"/>
  <c r="J27" i="12" s="1"/>
  <c r="V9" i="12"/>
  <c r="P9" i="12" s="1"/>
  <c r="V21" i="12"/>
  <c r="P21" i="12" s="1"/>
  <c r="U9" i="12"/>
  <c r="M9" i="12" s="1"/>
  <c r="U21" i="12"/>
  <c r="M21" i="12" s="1"/>
  <c r="R25" i="12"/>
  <c r="D25" i="12" s="1"/>
  <c r="F12" i="28"/>
  <c r="E12" i="28"/>
  <c r="I12" i="28"/>
  <c r="H12" i="28"/>
  <c r="K9" i="28"/>
  <c r="L9" i="28"/>
  <c r="L6" i="28"/>
  <c r="K6" i="28"/>
  <c r="N25" i="26"/>
  <c r="O25" i="26"/>
  <c r="L21" i="27"/>
  <c r="K21" i="27"/>
  <c r="H21" i="27"/>
  <c r="I21" i="27"/>
  <c r="O6" i="29"/>
  <c r="N6" i="29"/>
  <c r="L18" i="29"/>
  <c r="K18" i="29"/>
  <c r="K19" i="29"/>
  <c r="L19" i="29"/>
  <c r="E15" i="29"/>
  <c r="F15" i="29"/>
  <c r="H7" i="29"/>
  <c r="I7" i="29"/>
  <c r="O15" i="29"/>
  <c r="N15" i="29"/>
  <c r="E19" i="29"/>
  <c r="F19" i="29"/>
  <c r="K7" i="29"/>
  <c r="L7" i="29"/>
  <c r="B15" i="29"/>
  <c r="C15" i="29" s="1"/>
  <c r="F7" i="29"/>
  <c r="E7" i="29"/>
  <c r="O19" i="29"/>
  <c r="N19" i="29"/>
  <c r="B7" i="29"/>
  <c r="C7" i="29" s="1"/>
  <c r="K15" i="29"/>
  <c r="L15" i="29"/>
  <c r="I15" i="29"/>
  <c r="H18" i="29" s="1"/>
  <c r="H15" i="29"/>
  <c r="B19" i="29"/>
  <c r="C19" i="29" s="1"/>
  <c r="O7" i="29"/>
  <c r="N7" i="29"/>
  <c r="N25" i="28"/>
  <c r="O25" i="28"/>
  <c r="F8" i="28"/>
  <c r="E8" i="28"/>
  <c r="B25" i="28"/>
  <c r="C25" i="28" s="1"/>
  <c r="H7" i="28"/>
  <c r="I7" i="28"/>
  <c r="L7" i="28"/>
  <c r="K7" i="28"/>
  <c r="B21" i="28"/>
  <c r="C21" i="28" s="1"/>
  <c r="K8" i="28"/>
  <c r="L8" i="28"/>
  <c r="H8" i="28"/>
  <c r="I8" i="28"/>
  <c r="I21" i="28"/>
  <c r="H21" i="28"/>
  <c r="I25" i="28"/>
  <c r="H25" i="28"/>
  <c r="O7" i="28"/>
  <c r="N7" i="28"/>
  <c r="L21" i="28"/>
  <c r="K21" i="28"/>
  <c r="N21" i="28"/>
  <c r="O21" i="28"/>
  <c r="O8" i="28"/>
  <c r="N8" i="28"/>
  <c r="F25" i="28"/>
  <c r="E25" i="28"/>
  <c r="F7" i="28"/>
  <c r="E7" i="28"/>
  <c r="L25" i="28"/>
  <c r="K25" i="28"/>
  <c r="B7" i="28"/>
  <c r="C7" i="28" s="1"/>
  <c r="E21" i="28"/>
  <c r="F21" i="28"/>
  <c r="B8" i="28"/>
  <c r="C8" i="28" s="1"/>
  <c r="O25" i="27"/>
  <c r="N25" i="27"/>
  <c r="L8" i="27"/>
  <c r="K8" i="27"/>
  <c r="F25" i="27"/>
  <c r="E25" i="27"/>
  <c r="B8" i="27"/>
  <c r="C8" i="27"/>
  <c r="B25" i="27"/>
  <c r="C25" i="27" s="1"/>
  <c r="H25" i="27"/>
  <c r="I25" i="27"/>
  <c r="N8" i="27"/>
  <c r="O8" i="27"/>
  <c r="K25" i="27"/>
  <c r="L25" i="27"/>
  <c r="I8" i="27"/>
  <c r="H8" i="27"/>
  <c r="F8" i="27"/>
  <c r="E8" i="27"/>
  <c r="B22" i="26"/>
  <c r="C22" i="26" s="1"/>
  <c r="N14" i="26"/>
  <c r="O14" i="26"/>
  <c r="F14" i="26"/>
  <c r="E14" i="26"/>
  <c r="N22" i="26"/>
  <c r="O22" i="26"/>
  <c r="K6" i="26"/>
  <c r="L6" i="26"/>
  <c r="F6" i="26"/>
  <c r="E6" i="26"/>
  <c r="L14" i="26"/>
  <c r="K14" i="26"/>
  <c r="H6" i="26"/>
  <c r="I6" i="26"/>
  <c r="B14" i="26"/>
  <c r="C14" i="26"/>
  <c r="I22" i="26"/>
  <c r="H22" i="26"/>
  <c r="F22" i="26"/>
  <c r="E22" i="26"/>
  <c r="N6" i="26"/>
  <c r="O6" i="26"/>
  <c r="I14" i="26"/>
  <c r="H14" i="26"/>
  <c r="L22" i="26"/>
  <c r="K22" i="26"/>
  <c r="B6" i="26"/>
  <c r="C6" i="26" s="1"/>
  <c r="B25" i="25"/>
  <c r="C25" i="25" s="1"/>
  <c r="B7" i="25"/>
  <c r="C7" i="25"/>
  <c r="I8" i="25"/>
  <c r="H8" i="25"/>
  <c r="L25" i="25"/>
  <c r="K25" i="25"/>
  <c r="K7" i="25"/>
  <c r="L7" i="25"/>
  <c r="B8" i="25"/>
  <c r="C8" i="25" s="1"/>
  <c r="F9" i="25"/>
  <c r="E9" i="25"/>
  <c r="L9" i="25"/>
  <c r="K9" i="25"/>
  <c r="F21" i="25"/>
  <c r="E21" i="25"/>
  <c r="F7" i="25"/>
  <c r="E7" i="25"/>
  <c r="O9" i="25"/>
  <c r="N9" i="25"/>
  <c r="O21" i="25"/>
  <c r="N21" i="25"/>
  <c r="I25" i="25"/>
  <c r="H25" i="25"/>
  <c r="I7" i="25"/>
  <c r="H7" i="25"/>
  <c r="K8" i="25"/>
  <c r="L8" i="25"/>
  <c r="B9" i="25"/>
  <c r="C9" i="25" s="1"/>
  <c r="B21" i="25"/>
  <c r="C21" i="25" s="1"/>
  <c r="N25" i="25"/>
  <c r="O25" i="25"/>
  <c r="F25" i="25"/>
  <c r="E25" i="25"/>
  <c r="N7" i="25"/>
  <c r="O7" i="25"/>
  <c r="E8" i="25"/>
  <c r="F8" i="25"/>
  <c r="O8" i="25"/>
  <c r="N8" i="25"/>
  <c r="H9" i="25"/>
  <c r="I9" i="25"/>
  <c r="H21" i="25"/>
  <c r="I21" i="25"/>
  <c r="L21" i="25"/>
  <c r="K21" i="25"/>
  <c r="I18" i="29" l="1"/>
  <c r="H23" i="29"/>
  <c r="I23" i="29"/>
  <c r="I10" i="29"/>
  <c r="H10" i="29"/>
  <c r="G4" i="1"/>
  <c r="V31" i="12"/>
  <c r="H13" i="29" l="1"/>
  <c r="I13" i="29"/>
  <c r="I26" i="29"/>
  <c r="H26" i="29"/>
  <c r="H21" i="29"/>
  <c r="I21" i="29"/>
  <c r="R31" i="12"/>
  <c r="S31" i="12"/>
  <c r="T31" i="12"/>
  <c r="U31" i="12"/>
  <c r="I16" i="29" l="1"/>
  <c r="H16" i="29"/>
  <c r="H24" i="29"/>
  <c r="I24" i="29"/>
  <c r="K3" i="12"/>
  <c r="H31" i="1"/>
  <c r="I31" i="1" s="1"/>
  <c r="H4" i="1"/>
  <c r="I4" i="1" s="1"/>
  <c r="I27" i="29" l="1"/>
  <c r="H27" i="29"/>
  <c r="I19" i="29"/>
  <c r="H19" i="29"/>
  <c r="I49" i="12"/>
  <c r="F47" i="12"/>
  <c r="O36" i="12"/>
  <c r="L48" i="12"/>
  <c r="I40" i="12"/>
  <c r="O52" i="12"/>
  <c r="L37" i="12"/>
  <c r="O44" i="12"/>
  <c r="F35" i="12"/>
  <c r="B27" i="12"/>
  <c r="C27" i="12" s="1"/>
  <c r="I42" i="12"/>
  <c r="L53" i="12"/>
  <c r="F42" i="12"/>
  <c r="O47" i="12"/>
  <c r="O32" i="12"/>
  <c r="F51" i="12"/>
  <c r="B23" i="12"/>
  <c r="C23" i="12" s="1"/>
  <c r="F39" i="12"/>
  <c r="L44" i="12"/>
  <c r="I32" i="12"/>
  <c r="L33" i="12"/>
  <c r="I50" i="12"/>
  <c r="I41" i="12"/>
  <c r="E49" i="12"/>
  <c r="H19" i="12"/>
  <c r="K46" i="12"/>
  <c r="B41" i="12"/>
  <c r="E37" i="12"/>
  <c r="K43" i="12"/>
  <c r="K28" i="12"/>
  <c r="K20" i="12"/>
  <c r="K12" i="12"/>
  <c r="F23" i="12"/>
  <c r="B51" i="12"/>
  <c r="N45" i="12"/>
  <c r="E44" i="12"/>
  <c r="K34" i="12"/>
  <c r="H13" i="12"/>
  <c r="I43" i="12"/>
  <c r="I21" i="12"/>
  <c r="I9" i="12"/>
  <c r="B24" i="12"/>
  <c r="C24" i="12" s="1"/>
  <c r="C52" i="12"/>
  <c r="I44" i="12"/>
  <c r="C36" i="12"/>
  <c r="C33" i="12"/>
  <c r="H22" i="12"/>
  <c r="H14" i="12"/>
  <c r="F24" i="12"/>
  <c r="F12" i="12"/>
  <c r="N53" i="12"/>
  <c r="E52" i="12"/>
  <c r="K50" i="12"/>
  <c r="B49" i="12"/>
  <c r="H47" i="12"/>
  <c r="B40" i="12"/>
  <c r="N37" i="12"/>
  <c r="E36" i="12"/>
  <c r="B44" i="12"/>
  <c r="H35" i="12"/>
  <c r="K51" i="12"/>
  <c r="C32" i="12"/>
  <c r="F32" i="12"/>
  <c r="E34" i="12"/>
  <c r="K49" i="12"/>
  <c r="N44" i="12"/>
  <c r="H38" i="12"/>
  <c r="K33" i="12"/>
  <c r="E43" i="12"/>
  <c r="H49" i="12"/>
  <c r="K44" i="12"/>
  <c r="N39" i="12"/>
  <c r="H33" i="12"/>
  <c r="K52" i="12"/>
  <c r="O48" i="12"/>
  <c r="H53" i="12"/>
  <c r="L51" i="12"/>
  <c r="F41" i="12"/>
  <c r="I37" i="12"/>
  <c r="L36" i="12"/>
  <c r="L49" i="12"/>
  <c r="F49" i="12"/>
  <c r="I19" i="12"/>
  <c r="N24" i="12"/>
  <c r="N12" i="12"/>
  <c r="N50" i="12"/>
  <c r="C43" i="12"/>
  <c r="E40" i="12"/>
  <c r="L43" i="12"/>
  <c r="L24" i="12"/>
  <c r="K16" i="12"/>
  <c r="E8" i="12"/>
  <c r="O45" i="12"/>
  <c r="I39" i="12"/>
  <c r="H25" i="12"/>
  <c r="B21" i="12"/>
  <c r="C21" i="12" s="1"/>
  <c r="H43" i="12"/>
  <c r="I17" i="12"/>
  <c r="B12" i="12"/>
  <c r="C12" i="12" s="1"/>
  <c r="C48" i="12"/>
  <c r="K38" i="12"/>
  <c r="B33" i="12"/>
  <c r="H18" i="12"/>
  <c r="I10" i="12"/>
  <c r="E24" i="12"/>
  <c r="O53" i="12"/>
  <c r="I51" i="12"/>
  <c r="N49" i="12"/>
  <c r="I47" i="12"/>
  <c r="C39" i="12"/>
  <c r="C37" i="12"/>
  <c r="C42" i="12"/>
  <c r="I11" i="12"/>
  <c r="K9" i="12"/>
  <c r="C44" i="12"/>
  <c r="K39" i="12"/>
  <c r="I7" i="12"/>
  <c r="O35" i="12"/>
  <c r="E41" i="12"/>
  <c r="E33" i="12"/>
  <c r="I15" i="12"/>
  <c r="O24" i="12"/>
  <c r="O12" i="12"/>
  <c r="K47" i="12"/>
  <c r="B43" i="12"/>
  <c r="F37" i="12"/>
  <c r="L35" i="12"/>
  <c r="K24" i="12"/>
  <c r="L12" i="12"/>
  <c r="E23" i="12"/>
  <c r="B13" i="12"/>
  <c r="C13" i="12" s="1"/>
  <c r="C51" i="12"/>
  <c r="B45" i="12"/>
  <c r="H39" i="12"/>
  <c r="I13" i="12"/>
  <c r="O33" i="12"/>
  <c r="H17" i="12"/>
  <c r="F19" i="12"/>
  <c r="N8" i="12"/>
  <c r="B48" i="12"/>
  <c r="B36" i="12"/>
  <c r="H26" i="12"/>
  <c r="I18" i="12"/>
  <c r="L21" i="12"/>
  <c r="B53" i="12"/>
  <c r="H51" i="12"/>
  <c r="C49" i="12"/>
  <c r="L42" i="12"/>
  <c r="B39" i="12"/>
  <c r="F36" i="12"/>
  <c r="C38" i="12"/>
  <c r="H11" i="12"/>
  <c r="E53" i="12"/>
  <c r="O41" i="12"/>
  <c r="L39" i="12"/>
  <c r="H48" i="12"/>
  <c r="I53" i="12"/>
  <c r="E32" i="12"/>
  <c r="K53" i="12"/>
  <c r="H46" i="12"/>
  <c r="N40" i="12"/>
  <c r="N32" i="12"/>
  <c r="E35" i="12"/>
  <c r="H45" i="12"/>
  <c r="H37" i="12"/>
  <c r="L40" i="12"/>
  <c r="F43" i="12"/>
  <c r="I48" i="12"/>
  <c r="O43" i="12"/>
  <c r="H15" i="12"/>
  <c r="I52" i="12"/>
  <c r="C41" i="12"/>
  <c r="K35" i="12"/>
  <c r="L8" i="12"/>
  <c r="O9" i="12"/>
  <c r="C45" i="12"/>
  <c r="F28" i="12"/>
  <c r="N33" i="12"/>
  <c r="E19" i="12"/>
  <c r="H44" i="12"/>
  <c r="I26" i="12"/>
  <c r="O25" i="12"/>
  <c r="E12" i="12"/>
  <c r="L50" i="12"/>
  <c r="K42" i="12"/>
  <c r="C46" i="12"/>
  <c r="F20" i="12"/>
  <c r="N41" i="12"/>
  <c r="B32" i="12"/>
  <c r="E38" i="12"/>
  <c r="K45" i="12"/>
  <c r="N36" i="12"/>
  <c r="E39" i="12"/>
  <c r="N43" i="12"/>
  <c r="N35" i="12"/>
  <c r="L46" i="12"/>
  <c r="O20" i="12"/>
  <c r="E45" i="12"/>
  <c r="B52" i="12"/>
  <c r="B17" i="12"/>
  <c r="C17" i="12" s="1"/>
  <c r="E48" i="12"/>
  <c r="C34" i="12"/>
  <c r="E42" i="12"/>
  <c r="K37" i="12"/>
  <c r="K36" i="12"/>
  <c r="O51" i="12"/>
  <c r="O40" i="12"/>
  <c r="F27" i="12"/>
  <c r="H52" i="12"/>
  <c r="F40" i="12"/>
  <c r="L28" i="12"/>
  <c r="K8" i="12"/>
  <c r="F8" i="12"/>
  <c r="F44" i="12"/>
  <c r="E28" i="12"/>
  <c r="H21" i="12"/>
  <c r="N16" i="12"/>
  <c r="L38" i="12"/>
  <c r="I22" i="12"/>
  <c r="N25" i="12"/>
  <c r="B9" i="12"/>
  <c r="C9" i="12" s="1"/>
  <c r="O49" i="12"/>
  <c r="C40" i="12"/>
  <c r="B46" i="12"/>
  <c r="L9" i="12"/>
  <c r="I35" i="12"/>
  <c r="H40" i="12"/>
  <c r="L52" i="12"/>
  <c r="H7" i="12"/>
  <c r="N52" i="12"/>
  <c r="H42" i="12"/>
  <c r="H34" i="12"/>
  <c r="N51" i="12"/>
  <c r="H41" i="12"/>
  <c r="K32" i="12"/>
  <c r="H36" i="12"/>
  <c r="L16" i="12"/>
  <c r="I25" i="12"/>
  <c r="L25" i="12"/>
  <c r="H10" i="12"/>
  <c r="F52" i="12"/>
  <c r="B50" i="12"/>
  <c r="N48" i="12"/>
  <c r="E47" i="12"/>
  <c r="O39" i="12"/>
  <c r="L32" i="12"/>
  <c r="O21" i="12"/>
  <c r="L47" i="12"/>
  <c r="I36" i="12"/>
  <c r="L20" i="12"/>
  <c r="N20" i="12"/>
  <c r="C47" i="12"/>
  <c r="L34" i="12"/>
  <c r="F45" i="12"/>
  <c r="H9" i="12"/>
  <c r="O8" i="12"/>
  <c r="C35" i="12"/>
  <c r="I14" i="12"/>
  <c r="K21" i="12"/>
  <c r="C53" i="12"/>
  <c r="F48" i="12"/>
  <c r="O37" i="12"/>
  <c r="B38" i="12"/>
  <c r="C50" i="12"/>
  <c r="H32" i="12"/>
  <c r="E46" i="12"/>
  <c r="H50" i="12"/>
  <c r="K41" i="12"/>
  <c r="E51" i="12"/>
  <c r="K48" i="12"/>
  <c r="K40" i="12"/>
  <c r="B16" i="12"/>
  <c r="C16" i="12" s="1"/>
  <c r="B47" i="12"/>
  <c r="B35" i="12"/>
  <c r="B37" i="12"/>
  <c r="N47" i="12"/>
  <c r="O13" i="12"/>
  <c r="B28" i="12"/>
  <c r="C28" i="12" s="1"/>
  <c r="N28" i="12"/>
  <c r="B42" i="12"/>
  <c r="O28" i="12"/>
  <c r="B20" i="12"/>
  <c r="C20" i="12" s="1"/>
  <c r="E16" i="12"/>
  <c r="F33" i="12"/>
  <c r="F46" i="12"/>
  <c r="I46" i="12"/>
  <c r="L17" i="12"/>
  <c r="F26" i="12"/>
  <c r="N42" i="12"/>
  <c r="F13" i="12"/>
  <c r="L19" i="12"/>
  <c r="I27" i="12"/>
  <c r="F18" i="12"/>
  <c r="L14" i="12"/>
  <c r="O38" i="12"/>
  <c r="I12" i="12"/>
  <c r="O18" i="12"/>
  <c r="F25" i="12"/>
  <c r="E15" i="12"/>
  <c r="E22" i="12"/>
  <c r="H23" i="12"/>
  <c r="H8" i="12"/>
  <c r="N14" i="12"/>
  <c r="I24" i="12"/>
  <c r="F11" i="12"/>
  <c r="O19" i="12"/>
  <c r="L22" i="12"/>
  <c r="O10" i="12"/>
  <c r="F17" i="12"/>
  <c r="L23" i="12"/>
  <c r="O7" i="12"/>
  <c r="K7" i="12"/>
  <c r="F14" i="12"/>
  <c r="B10" i="12"/>
  <c r="C10" i="12" s="1"/>
  <c r="O11" i="12"/>
  <c r="L26" i="12"/>
  <c r="E9" i="12"/>
  <c r="B22" i="12"/>
  <c r="C22" i="12" s="1"/>
  <c r="K10" i="12"/>
  <c r="L11" i="12"/>
  <c r="K27" i="12"/>
  <c r="O46" i="12"/>
  <c r="H20" i="12"/>
  <c r="E7" i="12"/>
  <c r="K17" i="12"/>
  <c r="B25" i="12"/>
  <c r="C25" i="12" s="1"/>
  <c r="L13" i="12"/>
  <c r="B8" i="12"/>
  <c r="C8" i="12" s="1"/>
  <c r="K18" i="12"/>
  <c r="B26" i="12"/>
  <c r="C26" i="12" s="1"/>
  <c r="K26" i="12"/>
  <c r="L15" i="12"/>
  <c r="F15" i="12"/>
  <c r="I8" i="12"/>
  <c r="F21" i="12"/>
  <c r="N27" i="12"/>
  <c r="E17" i="12"/>
  <c r="L7" i="12"/>
  <c r="B19" i="12"/>
  <c r="C19" i="12" s="1"/>
  <c r="F16" i="12"/>
  <c r="O50" i="12"/>
  <c r="K13" i="12"/>
  <c r="O16" i="12"/>
  <c r="F50" i="12"/>
  <c r="N9" i="12"/>
  <c r="I45" i="12"/>
  <c r="L41" i="12"/>
  <c r="I33" i="12"/>
  <c r="E26" i="12"/>
  <c r="O42" i="12"/>
  <c r="I16" i="12"/>
  <c r="O22" i="12"/>
  <c r="H27" i="12"/>
  <c r="E18" i="12"/>
  <c r="K14" i="12"/>
  <c r="N38" i="12"/>
  <c r="H12" i="12"/>
  <c r="N18" i="12"/>
  <c r="I28" i="12"/>
  <c r="O15" i="12"/>
  <c r="L10" i="12"/>
  <c r="N34" i="12"/>
  <c r="K11" i="12"/>
  <c r="B18" i="12"/>
  <c r="C18" i="12" s="1"/>
  <c r="H24" i="12"/>
  <c r="E11" i="12"/>
  <c r="N19" i="12"/>
  <c r="K22" i="12"/>
  <c r="N10" i="12"/>
  <c r="I20" i="12"/>
  <c r="O26" i="12"/>
  <c r="F7" i="12"/>
  <c r="L18" i="12"/>
  <c r="N22" i="12"/>
  <c r="O23" i="12"/>
  <c r="K15" i="12"/>
  <c r="N15" i="12"/>
  <c r="O34" i="12"/>
  <c r="E21" i="12"/>
  <c r="F10" i="12"/>
  <c r="B14" i="12"/>
  <c r="C14" i="12" s="1"/>
  <c r="N26" i="12"/>
  <c r="K25" i="12"/>
  <c r="B11" i="12"/>
  <c r="C11" i="12" s="1"/>
  <c r="I34" i="12"/>
  <c r="E14" i="12"/>
  <c r="E13" i="12"/>
  <c r="K19" i="12"/>
  <c r="N23" i="12"/>
  <c r="F9" i="12"/>
  <c r="E25" i="12"/>
  <c r="I23" i="12"/>
  <c r="O14" i="12"/>
  <c r="E10" i="12"/>
  <c r="N46" i="12"/>
  <c r="N7" i="12"/>
  <c r="E27" i="12"/>
  <c r="B15" i="12"/>
  <c r="C15" i="12" s="1"/>
  <c r="E20" i="12"/>
  <c r="E50" i="12"/>
  <c r="N21" i="12"/>
  <c r="F53" i="12"/>
  <c r="F38" i="12"/>
  <c r="I38" i="12"/>
  <c r="L45" i="12"/>
  <c r="N17" i="12"/>
  <c r="H16" i="12"/>
  <c r="H28" i="12"/>
  <c r="O27" i="12"/>
  <c r="O17" i="12"/>
  <c r="B34" i="12"/>
  <c r="N13" i="12"/>
  <c r="B7" i="12"/>
  <c r="C7" i="12" s="1"/>
  <c r="F34" i="12"/>
  <c r="N11" i="12"/>
  <c r="F22" i="12"/>
  <c r="L27" i="12"/>
  <c r="K23" i="12"/>
  <c r="E31" i="1"/>
  <c r="C31" i="1"/>
  <c r="E4" i="1"/>
  <c r="C4" i="1"/>
  <c r="I22" i="29" l="1"/>
  <c r="H22" i="29"/>
  <c r="F4" i="1"/>
  <c r="I25" i="29" l="1"/>
  <c r="H25" i="29"/>
  <c r="J31" i="12"/>
  <c r="G31" i="12"/>
  <c r="M31" i="12"/>
  <c r="D31" i="12"/>
  <c r="P31" i="12"/>
  <c r="F31" i="1"/>
  <c r="D31" i="1"/>
  <c r="D4" i="1"/>
  <c r="I31" i="12" l="1"/>
  <c r="H31" i="12"/>
  <c r="K31" i="12"/>
  <c r="L31" i="12"/>
  <c r="O31" i="12"/>
  <c r="N31" i="12"/>
  <c r="B31" i="12"/>
  <c r="C31" i="12"/>
  <c r="E31" i="12"/>
  <c r="F31" i="12"/>
  <c r="T6" i="12" l="1"/>
  <c r="J6" i="12" s="1"/>
  <c r="S6" i="12"/>
  <c r="G6" i="12" s="1"/>
  <c r="R6" i="12"/>
  <c r="D6" i="12" s="1"/>
  <c r="U6" i="12"/>
  <c r="M6" i="12" s="1"/>
  <c r="V6" i="12"/>
  <c r="P6" i="12" s="1"/>
  <c r="N6" i="12" s="1"/>
  <c r="H6" i="12" l="1"/>
  <c r="I6" i="12"/>
  <c r="K6" i="12"/>
  <c r="L6" i="12"/>
  <c r="B6" i="12"/>
  <c r="C6" i="12" s="1"/>
  <c r="F6" i="12"/>
  <c r="E6" i="12"/>
  <c r="O6" i="12"/>
</calcChain>
</file>

<file path=xl/sharedStrings.xml><?xml version="1.0" encoding="utf-8"?>
<sst xmlns="http://schemas.openxmlformats.org/spreadsheetml/2006/main" count="758" uniqueCount="89">
  <si>
    <t>1 QTR</t>
  </si>
  <si>
    <t>2 QTR</t>
  </si>
  <si>
    <t>3 QTR</t>
  </si>
  <si>
    <t>4 QTR</t>
  </si>
  <si>
    <t>Base Premium</t>
  </si>
  <si>
    <t xml:space="preserve"> </t>
  </si>
  <si>
    <t xml:space="preserve">TYPE OF </t>
  </si>
  <si>
    <t>VEHICLE</t>
  </si>
  <si>
    <t>ONE</t>
  </si>
  <si>
    <t>QUARTER</t>
  </si>
  <si>
    <t xml:space="preserve">TWO </t>
  </si>
  <si>
    <t>QUARTERS</t>
  </si>
  <si>
    <t>FOUR</t>
  </si>
  <si>
    <t>FIVE</t>
  </si>
  <si>
    <t xml:space="preserve">MOBILE OFFICE -BASE PREMIUM RATES USED TO CALCULATE PREMIUMS FOR EACH FORTNIGHT </t>
  </si>
  <si>
    <t>MOBILE OFFICE - BASE PREMIUM SHEETFOR THIRD PARTY BODILY INJURY AND DEATH (ACT ONLY)</t>
  </si>
  <si>
    <t>MOBILE OFFICE - BASE PREMIUM SHEET FOR ACT +  THIRD PARTY  PROPERTY DAMAGE</t>
  </si>
  <si>
    <t>THREE</t>
  </si>
  <si>
    <t xml:space="preserve">BASE </t>
  </si>
  <si>
    <t>PREMIUM</t>
  </si>
  <si>
    <t>TOTAL</t>
  </si>
  <si>
    <r>
      <t>THIRD PARTY ONLY -</t>
    </r>
    <r>
      <rPr>
        <sz val="8"/>
        <rFont val="Calibri"/>
        <family val="2"/>
      </rPr>
      <t xml:space="preserve"> (ACT ONLY + THIRD PARTY PROPERTY DAMAGE)</t>
    </r>
  </si>
  <si>
    <r>
      <t xml:space="preserve">PREMIUM RATES APPLICABLE FOR 1ST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</si>
  <si>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rPr>
        <b/>
        <sz val="9"/>
        <color rgb="FFFF0000"/>
        <rFont val="Calibri"/>
        <family val="2"/>
      </rPr>
      <t>ACT ONLY</t>
    </r>
    <r>
      <rPr>
        <b/>
        <sz val="9"/>
        <color indexed="8"/>
        <rFont val="Calibri"/>
        <family val="2"/>
      </rPr>
      <t xml:space="preserve"> - (THIS COVERS BODILY INJURY/DEATH TO THIRD PARTY)</t>
    </r>
  </si>
  <si>
    <t>Vent/Boat Trailer</t>
  </si>
  <si>
    <t>Trailer- with Truck</t>
  </si>
  <si>
    <t>Trailer-with Bus</t>
  </si>
  <si>
    <t>Trailer-with Truck</t>
  </si>
  <si>
    <t>TRAILER WITH BUS</t>
  </si>
  <si>
    <t>TRAILER WITH TRUCK</t>
  </si>
  <si>
    <t>VENT/BOAT TRAILER</t>
  </si>
  <si>
    <t>HIRED CAR-SELF DRIVE</t>
  </si>
  <si>
    <r>
      <t xml:space="preserve">VALID FROM </t>
    </r>
    <r>
      <rPr>
        <b/>
        <sz val="9"/>
        <color rgb="FFFF0000"/>
        <rFont val="Calibri"/>
        <family val="2"/>
      </rPr>
      <t>1ST TO 15TH DAY OF FIRST MONTH</t>
    </r>
    <r>
      <rPr>
        <b/>
        <sz val="9"/>
        <rFont val="Calibri"/>
        <family val="2"/>
      </rPr>
      <t xml:space="preserve"> OF THE QUARTER - </t>
    </r>
    <r>
      <rPr>
        <b/>
        <sz val="9"/>
        <color rgb="FFC00000"/>
        <rFont val="Calibri"/>
        <family val="2"/>
      </rPr>
      <t>1ST FORTNIGHT</t>
    </r>
  </si>
  <si>
    <t>Prem. Tax</t>
  </si>
  <si>
    <t>Prem+tax</t>
  </si>
  <si>
    <t>one qtr</t>
  </si>
  <si>
    <t>two qtr</t>
  </si>
  <si>
    <t>three qtr</t>
  </si>
  <si>
    <t>4 qtr</t>
  </si>
  <si>
    <t>five qtr</t>
  </si>
  <si>
    <t>Private Car-Pleasure use only</t>
  </si>
  <si>
    <t>Private Car-Pleasure  and Insured's Business use only</t>
  </si>
  <si>
    <t>Premium Levy</t>
  </si>
  <si>
    <t>BUS  up to 20 seats-Including for Hire</t>
  </si>
  <si>
    <t>BUS &gt;20 seats but less than 30 seats-Excluding Hire</t>
  </si>
  <si>
    <t>BUS up to 20 seats-Domestic and Pleasure use only</t>
  </si>
  <si>
    <t>BUS up to 20 seats- Pleasure and Insured's business use only</t>
  </si>
  <si>
    <t>BUS &gt; 30 seats- Excluding Hire</t>
  </si>
  <si>
    <t>Buses &gt;30 seats-Including for Hire</t>
  </si>
  <si>
    <t>Truck -up to 10 tonnes-Insured's business use only</t>
  </si>
  <si>
    <t>Truck- up to 10 tonnes-Including for Hire</t>
  </si>
  <si>
    <t>BUS &gt;20 but less than 30 seats-Including for Hire</t>
  </si>
  <si>
    <t>Trucks &gt;10 tonnes-Insured's business use only</t>
  </si>
  <si>
    <t>Trucks &gt;10 tonnes-Including for Hire</t>
  </si>
  <si>
    <t>Motor Cycle-Domestic and Pleasure use only</t>
  </si>
  <si>
    <t>Motor Cycle-Domestic, Pleasure and Business Use only</t>
  </si>
  <si>
    <t>Ambulance</t>
  </si>
  <si>
    <t>Fire Tender</t>
  </si>
  <si>
    <t>Taxi-licenced to carry passengers</t>
  </si>
  <si>
    <t>Hired car-with driver</t>
  </si>
  <si>
    <t>Hired car-self drive</t>
  </si>
  <si>
    <t>PRIVATE CAR-Pleasure Use only</t>
  </si>
  <si>
    <t>BUS up to 20 seats - Domestic and Pleasure Use Only</t>
  </si>
  <si>
    <t>PRIVATE CAR-Pleasure and Insured's Business Use only</t>
  </si>
  <si>
    <t>BUS up to 20 seats - Pleasure and Insured's Business Use only</t>
  </si>
  <si>
    <t>BUS UP TO 20 SEATS-Including for Hire Use</t>
  </si>
  <si>
    <t>BUS &gt; 20 seats but less than 30 seats-Excluding Hire Use</t>
  </si>
  <si>
    <t>BUS &gt;30 seats-Excluding Hire Use</t>
  </si>
  <si>
    <t>BUS &gt;20  BUT LESS THAN 30 SEATS -Including for Hire Use</t>
  </si>
  <si>
    <t>BUS&gt;30 SEATS-Including for Hire Use</t>
  </si>
  <si>
    <t>Truck up to 10 Tonnes-Insured's Business Use only</t>
  </si>
  <si>
    <t>TRUCKS UP TO 10 TONNES-Including for Hire Use</t>
  </si>
  <si>
    <t>Truck &gt; 10 Tonnes-Insured's Business Use only</t>
  </si>
  <si>
    <t>TRUCKS&gt;10 TONNES-Including for Hire Use</t>
  </si>
  <si>
    <t>HIRED CAR-WITH DRIVER</t>
  </si>
  <si>
    <t xml:space="preserve">MOTOR CYCLE-Pleasure and Business Use </t>
  </si>
  <si>
    <t>MOTOR CYCLE-Pleasure Use only</t>
  </si>
  <si>
    <t>Levy</t>
  </si>
  <si>
    <t>BASE PREMIUM+ Levy</t>
  </si>
  <si>
    <r>
      <t xml:space="preserve">VALID FROM </t>
    </r>
    <r>
      <rPr>
        <b/>
        <sz val="9"/>
        <color rgb="FFFF0000"/>
        <rFont val="Calibri"/>
        <family val="2"/>
      </rPr>
      <t>16th TO last DAY OF FIRST MONTH</t>
    </r>
    <r>
      <rPr>
        <b/>
        <sz val="9"/>
        <rFont val="Calibri"/>
        <family val="2"/>
      </rPr>
      <t xml:space="preserve"> OF THE QUARTER - 2nd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</si>
  <si>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1ST TO 15TH DAY OF Second MONTH</t>
    </r>
    <r>
      <rPr>
        <b/>
        <sz val="9"/>
        <rFont val="Calibri"/>
        <family val="2"/>
      </rPr>
      <t xml:space="preserve"> OF THE QUARTER - 3rd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</si>
  <si>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16th TO last DAY OF SECOND MONTH</t>
    </r>
    <r>
      <rPr>
        <b/>
        <sz val="9"/>
        <rFont val="Calibri"/>
        <family val="2"/>
      </rPr>
      <t xml:space="preserve"> OF THE QUARTER - 4th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</si>
  <si>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PREMIUM RATES APPLICABLE FOR 2ND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</si>
  <si>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6TH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</si>
  <si>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3RD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</si>
  <si>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4TH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</si>
  <si>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5TH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</si>
  <si>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VALID FROM </t>
    </r>
    <r>
      <rPr>
        <b/>
        <sz val="9"/>
        <color rgb="FFFF0000"/>
        <rFont val="Calibri"/>
        <family val="2"/>
      </rPr>
      <t>1ST TO 15TH DAY OF THIRD MONTH</t>
    </r>
    <r>
      <rPr>
        <b/>
        <sz val="9"/>
        <rFont val="Calibri"/>
        <family val="2"/>
      </rPr>
      <t xml:space="preserve"> OF THE QUARTER - 5TH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</si>
  <si>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VALID FROM </t>
    </r>
    <r>
      <rPr>
        <b/>
        <sz val="9"/>
        <color rgb="FFFF0000"/>
        <rFont val="Calibri"/>
        <family val="2"/>
      </rPr>
      <t>1ST TO 16TH DAY OF THIRD MONTH</t>
    </r>
    <r>
      <rPr>
        <b/>
        <sz val="9"/>
        <rFont val="Calibri"/>
        <family val="2"/>
      </rPr>
      <t xml:space="preserve"> OF THE QUARTER - 6TH</t>
    </r>
    <r>
      <rPr>
        <b/>
        <sz val="9"/>
        <color rgb="FFC00000"/>
        <rFont val="Calibri"/>
        <family val="2"/>
      </rPr>
      <t xml:space="preserve"> FORTNIGHT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</si>
</sst>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63"/>
      <name val="Cambria"/>
      <family val="1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10"/>
      <name val="Calibri"/>
      <family val="2"/>
    </font>
    <font>
      <b/>
      <sz val="8"/>
      <color rgb="FFC00000"/>
      <name val="Calibri"/>
      <family val="2"/>
    </font>
    <font>
      <sz val="8"/>
      <color rgb="FFFF0000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8"/>
      <name val="Calibri"/>
      <family val="2"/>
    </font>
    <font>
      <sz val="8"/>
      <color rgb="FFC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C00000"/>
      <name val="Calibri"/>
      <family val="2"/>
    </font>
    <font>
      <sz val="9"/>
      <color rgb="FFC00000"/>
      <name val="Calibri"/>
      <family val="2"/>
      <scheme val="minor"/>
    </font>
    <font>
      <b/>
      <sz val="9"/>
      <color indexed="63"/>
      <name val="Times New Roman"/>
      <family val="1"/>
    </font>
    <font>
      <sz val="9"/>
      <color theme="1"/>
      <name val="Times New Roman"/>
      <family val="1"/>
    </font>
    <font>
      <b/>
      <sz val="9"/>
      <color rgb="FF3F3F3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6" fillId="3" borderId="2" applyNumberFormat="0" applyAlignment="0" applyProtection="0"/>
  </cellStyleXfs>
  <cellXfs count="61">
    <xf numFmtId="0" fontId="0" fillId="0" borderId="0" xfId="0"/>
    <xf numFmtId="0" fontId="4" fillId="0" borderId="0" xfId="0" applyFont="1"/>
    <xf numFmtId="0" fontId="5" fillId="0" borderId="0" xfId="0" applyFont="1"/>
    <xf numFmtId="164" fontId="2" fillId="3" borderId="0" xfId="2" applyNumberFormat="1" applyFont="1" applyBorder="1"/>
    <xf numFmtId="0" fontId="4" fillId="0" borderId="0" xfId="0" applyFont="1" applyBorder="1"/>
    <xf numFmtId="164" fontId="4" fillId="0" borderId="0" xfId="0" applyNumberFormat="1" applyFont="1"/>
    <xf numFmtId="0" fontId="8" fillId="0" borderId="0" xfId="0" applyFont="1"/>
    <xf numFmtId="0" fontId="7" fillId="0" borderId="0" xfId="0" applyFont="1"/>
    <xf numFmtId="164" fontId="6" fillId="3" borderId="0" xfId="2" applyNumberFormat="1" applyFont="1" applyBorder="1"/>
    <xf numFmtId="164" fontId="2" fillId="3" borderId="1" xfId="2" applyNumberFormat="1" applyFont="1" applyBorder="1" applyAlignment="1">
      <alignment horizontal="center"/>
    </xf>
    <xf numFmtId="164" fontId="10" fillId="0" borderId="0" xfId="0" applyNumberFormat="1" applyFont="1"/>
    <xf numFmtId="0" fontId="11" fillId="0" borderId="0" xfId="0" applyFont="1"/>
    <xf numFmtId="164" fontId="11" fillId="0" borderId="0" xfId="0" applyNumberFormat="1" applyFont="1"/>
    <xf numFmtId="0" fontId="13" fillId="0" borderId="0" xfId="0" applyFont="1"/>
    <xf numFmtId="164" fontId="13" fillId="0" borderId="0" xfId="0" applyNumberFormat="1" applyFont="1"/>
    <xf numFmtId="164" fontId="3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left"/>
    </xf>
    <xf numFmtId="0" fontId="19" fillId="0" borderId="0" xfId="0" applyFont="1"/>
    <xf numFmtId="164" fontId="0" fillId="0" borderId="0" xfId="0" applyNumberFormat="1" applyBorder="1"/>
    <xf numFmtId="9" fontId="0" fillId="0" borderId="0" xfId="0" applyNumberFormat="1"/>
    <xf numFmtId="1" fontId="19" fillId="0" borderId="0" xfId="0" applyNumberFormat="1" applyFont="1"/>
    <xf numFmtId="1" fontId="14" fillId="0" borderId="0" xfId="0" applyNumberFormat="1" applyFont="1"/>
    <xf numFmtId="0" fontId="21" fillId="0" borderId="0" xfId="0" applyFont="1"/>
    <xf numFmtId="0" fontId="22" fillId="3" borderId="2" xfId="2" applyFont="1"/>
    <xf numFmtId="166" fontId="22" fillId="3" borderId="2" xfId="2" applyNumberFormat="1" applyFont="1"/>
    <xf numFmtId="0" fontId="22" fillId="3" borderId="2" xfId="2" applyNumberFormat="1" applyFont="1"/>
    <xf numFmtId="166" fontId="22" fillId="3" borderId="2" xfId="1" applyNumberFormat="1" applyFont="1" applyFill="1" applyBorder="1"/>
    <xf numFmtId="0" fontId="23" fillId="0" borderId="0" xfId="0" applyFont="1"/>
    <xf numFmtId="0" fontId="24" fillId="3" borderId="2" xfId="2" applyFont="1"/>
    <xf numFmtId="166" fontId="22" fillId="3" borderId="0" xfId="1" applyNumberFormat="1" applyFont="1" applyFill="1" applyBorder="1"/>
    <xf numFmtId="165" fontId="23" fillId="0" borderId="0" xfId="1" applyFont="1"/>
    <xf numFmtId="0" fontId="22" fillId="3" borderId="5" xfId="2" applyFont="1" applyBorder="1"/>
    <xf numFmtId="0" fontId="22" fillId="3" borderId="3" xfId="2" applyFont="1" applyBorder="1"/>
    <xf numFmtId="0" fontId="22" fillId="0" borderId="3" xfId="2" applyFont="1" applyFill="1" applyBorder="1"/>
    <xf numFmtId="0" fontId="22" fillId="3" borderId="6" xfId="2" applyFont="1" applyBorder="1"/>
    <xf numFmtId="166" fontId="22" fillId="3" borderId="4" xfId="2" applyNumberFormat="1" applyFont="1" applyBorder="1"/>
    <xf numFmtId="165" fontId="22" fillId="2" borderId="7" xfId="1" applyFont="1" applyFill="1" applyBorder="1"/>
    <xf numFmtId="0" fontId="22" fillId="3" borderId="8" xfId="2" applyFont="1" applyBorder="1"/>
    <xf numFmtId="165" fontId="22" fillId="0" borderId="3" xfId="1" applyFont="1" applyFill="1" applyBorder="1"/>
    <xf numFmtId="0" fontId="23" fillId="4" borderId="3" xfId="0" applyFont="1" applyFill="1" applyBorder="1"/>
    <xf numFmtId="0" fontId="0" fillId="0" borderId="3" xfId="0" applyBorder="1"/>
    <xf numFmtId="0" fontId="2" fillId="3" borderId="8" xfId="2" applyFont="1" applyBorder="1"/>
    <xf numFmtId="0" fontId="2" fillId="3" borderId="8" xfId="2" applyFont="1" applyBorder="1" applyAlignment="1">
      <alignment horizontal="center"/>
    </xf>
    <xf numFmtId="0" fontId="0" fillId="0" borderId="3" xfId="0" applyBorder="1" applyAlignment="1">
      <alignment wrapText="1"/>
    </xf>
    <xf numFmtId="0" fontId="6" fillId="0" borderId="3" xfId="2" applyFont="1" applyFill="1" applyBorder="1"/>
    <xf numFmtId="0" fontId="2" fillId="0" borderId="3" xfId="2" applyFont="1" applyFill="1" applyBorder="1"/>
    <xf numFmtId="0" fontId="10" fillId="0" borderId="3" xfId="0" applyFont="1" applyBorder="1"/>
    <xf numFmtId="0" fontId="9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164" fontId="10" fillId="0" borderId="3" xfId="0" applyNumberFormat="1" applyFont="1" applyBorder="1"/>
    <xf numFmtId="164" fontId="12" fillId="0" borderId="3" xfId="0" applyNumberFormat="1" applyFont="1" applyBorder="1"/>
    <xf numFmtId="164" fontId="17" fillId="0" borderId="3" xfId="0" applyNumberFormat="1" applyFont="1" applyBorder="1"/>
    <xf numFmtId="164" fontId="3" fillId="0" borderId="3" xfId="0" applyNumberFormat="1" applyFont="1" applyBorder="1"/>
    <xf numFmtId="164" fontId="9" fillId="0" borderId="3" xfId="0" applyNumberFormat="1" applyFont="1" applyBorder="1"/>
    <xf numFmtId="164" fontId="18" fillId="0" borderId="3" xfId="0" applyNumberFormat="1" applyFont="1" applyBorder="1"/>
    <xf numFmtId="0" fontId="22" fillId="3" borderId="5" xfId="2" applyFont="1" applyBorder="1" applyAlignment="1">
      <alignment horizontal="center"/>
    </xf>
    <xf numFmtId="165" fontId="22" fillId="2" borderId="3" xfId="1" applyFont="1" applyFill="1" applyBorder="1"/>
    <xf numFmtId="166" fontId="22" fillId="3" borderId="3" xfId="2" applyNumberFormat="1" applyFont="1" applyBorder="1"/>
    <xf numFmtId="1" fontId="22" fillId="3" borderId="3" xfId="2" applyNumberFormat="1" applyFont="1" applyBorder="1"/>
    <xf numFmtId="166" fontId="22" fillId="3" borderId="3" xfId="1" applyNumberFormat="1" applyFont="1" applyFill="1" applyBorder="1"/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opLeftCell="A24" zoomScaleNormal="100" workbookViewId="0">
      <selection activeCell="G52" sqref="G52"/>
    </sheetView>
  </sheetViews>
  <sheetFormatPr defaultRowHeight="14.4" x14ac:dyDescent="0.3"/>
  <cols>
    <col min="1" max="1" width="46" customWidth="1"/>
    <col min="2" max="2" width="17" customWidth="1"/>
    <col min="3" max="3" width="15.88671875" customWidth="1"/>
    <col min="4" max="4" width="16.44140625" customWidth="1"/>
    <col min="5" max="5" width="16.5546875" customWidth="1"/>
    <col min="6" max="6" width="17.33203125" customWidth="1"/>
    <col min="7" max="7" width="16.88671875" customWidth="1"/>
    <col min="9" max="9" width="10.88671875" customWidth="1"/>
  </cols>
  <sheetData>
    <row r="1" spans="1:9" ht="15.6" x14ac:dyDescent="0.3">
      <c r="A1" s="6" t="s">
        <v>14</v>
      </c>
      <c r="F1" s="23" t="s">
        <v>42</v>
      </c>
      <c r="G1" s="20">
        <v>0.03</v>
      </c>
    </row>
    <row r="2" spans="1:9" ht="43.2" x14ac:dyDescent="0.3">
      <c r="A2" s="45"/>
      <c r="B2" s="46" t="s">
        <v>15</v>
      </c>
      <c r="C2" s="45"/>
      <c r="D2" s="45"/>
      <c r="E2" s="45"/>
      <c r="F2" s="45"/>
      <c r="G2" s="45"/>
      <c r="H2" s="41" t="s">
        <v>77</v>
      </c>
      <c r="I2" s="44" t="s">
        <v>78</v>
      </c>
    </row>
    <row r="3" spans="1:9" x14ac:dyDescent="0.3">
      <c r="A3" s="42"/>
      <c r="B3" s="7"/>
      <c r="C3" s="43" t="s">
        <v>0</v>
      </c>
      <c r="D3" s="43" t="s">
        <v>1</v>
      </c>
      <c r="E3" s="43" t="s">
        <v>2</v>
      </c>
      <c r="F3" s="43" t="s">
        <v>3</v>
      </c>
      <c r="G3" s="43" t="s">
        <v>4</v>
      </c>
    </row>
    <row r="4" spans="1:9" x14ac:dyDescent="0.3">
      <c r="A4" s="24" t="s">
        <v>40</v>
      </c>
      <c r="B4" s="37"/>
      <c r="C4" s="25">
        <f>G4*50%</f>
        <v>168.75</v>
      </c>
      <c r="D4" s="24">
        <f>G4*70%</f>
        <v>236.24999999999997</v>
      </c>
      <c r="E4" s="26">
        <f>G4*80%</f>
        <v>270</v>
      </c>
      <c r="F4" s="24">
        <f>VALUE(G4*100%)</f>
        <v>337.5</v>
      </c>
      <c r="G4" s="27">
        <f>G31*0.75</f>
        <v>337.5</v>
      </c>
      <c r="H4" s="31">
        <f>G4*$G$1</f>
        <v>10.125</v>
      </c>
      <c r="I4" s="31">
        <f>SUM(G4:H4)</f>
        <v>347.625</v>
      </c>
    </row>
    <row r="5" spans="1:9" x14ac:dyDescent="0.3">
      <c r="A5" s="35" t="s">
        <v>41</v>
      </c>
      <c r="B5" s="39"/>
      <c r="C5" s="36">
        <f t="shared" ref="C5:C26" si="0">G5*50%</f>
        <v>169.5</v>
      </c>
      <c r="D5" s="24">
        <f t="shared" ref="D5:D26" si="1">G5*70%</f>
        <v>237.29999999999998</v>
      </c>
      <c r="E5" s="26">
        <f t="shared" ref="E5:E26" si="2">G5*80%</f>
        <v>271.2</v>
      </c>
      <c r="F5" s="24">
        <f t="shared" ref="F5:F26" si="3">VALUE(G5*100%)</f>
        <v>339</v>
      </c>
      <c r="G5" s="27">
        <f>G32*0.75</f>
        <v>339</v>
      </c>
      <c r="H5" s="31">
        <f t="shared" ref="H5:H26" si="4">G5*$G$1</f>
        <v>10.17</v>
      </c>
      <c r="I5" s="31">
        <f t="shared" ref="I5:I26" si="5">SUM(G5:H5)</f>
        <v>349.17</v>
      </c>
    </row>
    <row r="6" spans="1:9" x14ac:dyDescent="0.3">
      <c r="A6" s="35" t="s">
        <v>45</v>
      </c>
      <c r="B6" s="39"/>
      <c r="C6" s="36">
        <f t="shared" si="0"/>
        <v>178.125</v>
      </c>
      <c r="D6" s="24">
        <f t="shared" si="1"/>
        <v>249.37499999999997</v>
      </c>
      <c r="E6" s="26">
        <f t="shared" si="2"/>
        <v>285</v>
      </c>
      <c r="F6" s="24">
        <f t="shared" si="3"/>
        <v>356.25</v>
      </c>
      <c r="G6" s="27">
        <f t="shared" ref="G6:G26" si="6">G33*0.75</f>
        <v>356.25</v>
      </c>
      <c r="H6" s="31">
        <f t="shared" si="4"/>
        <v>10.6875</v>
      </c>
      <c r="I6" s="31">
        <f t="shared" si="5"/>
        <v>366.9375</v>
      </c>
    </row>
    <row r="7" spans="1:9" x14ac:dyDescent="0.3">
      <c r="A7" s="35" t="s">
        <v>46</v>
      </c>
      <c r="B7" s="39"/>
      <c r="C7" s="36">
        <f t="shared" si="0"/>
        <v>180</v>
      </c>
      <c r="D7" s="24">
        <f t="shared" si="1"/>
        <v>251.99999999999997</v>
      </c>
      <c r="E7" s="26">
        <f t="shared" si="2"/>
        <v>288</v>
      </c>
      <c r="F7" s="24">
        <f t="shared" si="3"/>
        <v>360</v>
      </c>
      <c r="G7" s="27">
        <f t="shared" si="6"/>
        <v>360</v>
      </c>
      <c r="H7" s="31">
        <f t="shared" si="4"/>
        <v>10.799999999999999</v>
      </c>
      <c r="I7" s="31">
        <f t="shared" si="5"/>
        <v>370.8</v>
      </c>
    </row>
    <row r="8" spans="1:9" x14ac:dyDescent="0.3">
      <c r="A8" s="24" t="s">
        <v>43</v>
      </c>
      <c r="B8" s="38"/>
      <c r="C8" s="25">
        <f t="shared" si="0"/>
        <v>281.25</v>
      </c>
      <c r="D8" s="24">
        <f t="shared" si="1"/>
        <v>393.75</v>
      </c>
      <c r="E8" s="26">
        <f t="shared" si="2"/>
        <v>450</v>
      </c>
      <c r="F8" s="24">
        <f t="shared" si="3"/>
        <v>562.5</v>
      </c>
      <c r="G8" s="27">
        <f t="shared" si="6"/>
        <v>562.5</v>
      </c>
      <c r="H8" s="31">
        <f t="shared" si="4"/>
        <v>16.875</v>
      </c>
      <c r="I8" s="31">
        <f t="shared" si="5"/>
        <v>579.375</v>
      </c>
    </row>
    <row r="9" spans="1:9" x14ac:dyDescent="0.3">
      <c r="A9" s="24" t="s">
        <v>44</v>
      </c>
      <c r="B9" s="24"/>
      <c r="C9" s="25">
        <f t="shared" si="0"/>
        <v>285</v>
      </c>
      <c r="D9" s="24">
        <f t="shared" si="1"/>
        <v>399</v>
      </c>
      <c r="E9" s="26">
        <f t="shared" si="2"/>
        <v>456</v>
      </c>
      <c r="F9" s="24">
        <f t="shared" si="3"/>
        <v>570</v>
      </c>
      <c r="G9" s="27">
        <f t="shared" si="6"/>
        <v>570</v>
      </c>
      <c r="H9" s="31">
        <f t="shared" si="4"/>
        <v>17.099999999999998</v>
      </c>
      <c r="I9" s="31">
        <f t="shared" si="5"/>
        <v>587.1</v>
      </c>
    </row>
    <row r="10" spans="1:9" x14ac:dyDescent="0.3">
      <c r="A10" s="24" t="s">
        <v>51</v>
      </c>
      <c r="B10" s="24"/>
      <c r="C10" s="25">
        <f t="shared" si="0"/>
        <v>300</v>
      </c>
      <c r="D10" s="24">
        <f t="shared" si="1"/>
        <v>420</v>
      </c>
      <c r="E10" s="26">
        <f t="shared" si="2"/>
        <v>480</v>
      </c>
      <c r="F10" s="24">
        <f t="shared" si="3"/>
        <v>600</v>
      </c>
      <c r="G10" s="27">
        <f t="shared" si="6"/>
        <v>600</v>
      </c>
      <c r="H10" s="31">
        <f t="shared" si="4"/>
        <v>18</v>
      </c>
      <c r="I10" s="31">
        <f t="shared" si="5"/>
        <v>618</v>
      </c>
    </row>
    <row r="11" spans="1:9" x14ac:dyDescent="0.3">
      <c r="A11" s="24" t="s">
        <v>47</v>
      </c>
      <c r="B11" s="24"/>
      <c r="C11" s="25">
        <f t="shared" si="0"/>
        <v>318.75</v>
      </c>
      <c r="D11" s="24">
        <f t="shared" si="1"/>
        <v>446.25</v>
      </c>
      <c r="E11" s="26">
        <f t="shared" si="2"/>
        <v>510</v>
      </c>
      <c r="F11" s="24">
        <f t="shared" si="3"/>
        <v>637.5</v>
      </c>
      <c r="G11" s="27">
        <f t="shared" si="6"/>
        <v>637.5</v>
      </c>
      <c r="H11" s="31">
        <f t="shared" si="4"/>
        <v>19.125</v>
      </c>
      <c r="I11" s="31">
        <f t="shared" si="5"/>
        <v>656.625</v>
      </c>
    </row>
    <row r="12" spans="1:9" x14ac:dyDescent="0.3">
      <c r="A12" s="24" t="s">
        <v>48</v>
      </c>
      <c r="B12" s="24"/>
      <c r="C12" s="25">
        <f t="shared" si="0"/>
        <v>375</v>
      </c>
      <c r="D12" s="24">
        <f t="shared" si="1"/>
        <v>525</v>
      </c>
      <c r="E12" s="26">
        <f t="shared" si="2"/>
        <v>600</v>
      </c>
      <c r="F12" s="24">
        <f t="shared" si="3"/>
        <v>750</v>
      </c>
      <c r="G12" s="27">
        <f t="shared" si="6"/>
        <v>750</v>
      </c>
      <c r="H12" s="31">
        <f t="shared" si="4"/>
        <v>22.5</v>
      </c>
      <c r="I12" s="31">
        <f t="shared" si="5"/>
        <v>772.5</v>
      </c>
    </row>
    <row r="13" spans="1:9" x14ac:dyDescent="0.3">
      <c r="A13" s="24" t="s">
        <v>49</v>
      </c>
      <c r="B13" s="24"/>
      <c r="C13" s="25">
        <f t="shared" si="0"/>
        <v>196.875</v>
      </c>
      <c r="D13" s="24">
        <f t="shared" si="1"/>
        <v>275.625</v>
      </c>
      <c r="E13" s="26">
        <f t="shared" si="2"/>
        <v>315</v>
      </c>
      <c r="F13" s="24">
        <f t="shared" si="3"/>
        <v>393.75</v>
      </c>
      <c r="G13" s="27">
        <f t="shared" si="6"/>
        <v>393.75</v>
      </c>
      <c r="H13" s="31">
        <f t="shared" si="4"/>
        <v>11.8125</v>
      </c>
      <c r="I13" s="31">
        <f t="shared" si="5"/>
        <v>405.5625</v>
      </c>
    </row>
    <row r="14" spans="1:9" x14ac:dyDescent="0.3">
      <c r="A14" s="24" t="s">
        <v>50</v>
      </c>
      <c r="B14" s="24"/>
      <c r="C14" s="25">
        <f t="shared" si="0"/>
        <v>206.25</v>
      </c>
      <c r="D14" s="24">
        <f t="shared" si="1"/>
        <v>288.75</v>
      </c>
      <c r="E14" s="26">
        <f t="shared" si="2"/>
        <v>330</v>
      </c>
      <c r="F14" s="24">
        <f t="shared" si="3"/>
        <v>412.5</v>
      </c>
      <c r="G14" s="27">
        <f t="shared" si="6"/>
        <v>412.5</v>
      </c>
      <c r="H14" s="31">
        <f t="shared" si="4"/>
        <v>12.375</v>
      </c>
      <c r="I14" s="31">
        <f t="shared" si="5"/>
        <v>424.875</v>
      </c>
    </row>
    <row r="15" spans="1:9" x14ac:dyDescent="0.3">
      <c r="A15" s="24" t="s">
        <v>52</v>
      </c>
      <c r="B15" s="24"/>
      <c r="C15" s="25">
        <f t="shared" si="0"/>
        <v>202.5</v>
      </c>
      <c r="D15" s="24">
        <f t="shared" si="1"/>
        <v>283.5</v>
      </c>
      <c r="E15" s="26">
        <f t="shared" si="2"/>
        <v>324</v>
      </c>
      <c r="F15" s="24">
        <f t="shared" si="3"/>
        <v>405</v>
      </c>
      <c r="G15" s="27">
        <f t="shared" si="6"/>
        <v>405</v>
      </c>
      <c r="H15" s="31">
        <f t="shared" si="4"/>
        <v>12.15</v>
      </c>
      <c r="I15" s="31">
        <f t="shared" si="5"/>
        <v>417.15</v>
      </c>
    </row>
    <row r="16" spans="1:9" x14ac:dyDescent="0.3">
      <c r="A16" s="24" t="s">
        <v>53</v>
      </c>
      <c r="B16" s="24"/>
      <c r="C16" s="25">
        <f t="shared" si="0"/>
        <v>225</v>
      </c>
      <c r="D16" s="24">
        <f t="shared" si="1"/>
        <v>315</v>
      </c>
      <c r="E16" s="26">
        <f t="shared" si="2"/>
        <v>360</v>
      </c>
      <c r="F16" s="24">
        <f t="shared" si="3"/>
        <v>450</v>
      </c>
      <c r="G16" s="27">
        <f t="shared" si="6"/>
        <v>450</v>
      </c>
      <c r="H16" s="31">
        <f t="shared" si="4"/>
        <v>13.5</v>
      </c>
      <c r="I16" s="31">
        <f t="shared" si="5"/>
        <v>463.5</v>
      </c>
    </row>
    <row r="17" spans="1:9" x14ac:dyDescent="0.3">
      <c r="A17" s="24" t="s">
        <v>26</v>
      </c>
      <c r="B17" s="24"/>
      <c r="C17" s="25">
        <f t="shared" si="0"/>
        <v>150</v>
      </c>
      <c r="D17" s="24">
        <f t="shared" si="1"/>
        <v>210</v>
      </c>
      <c r="E17" s="26">
        <f t="shared" si="2"/>
        <v>240</v>
      </c>
      <c r="F17" s="24">
        <f t="shared" si="3"/>
        <v>300</v>
      </c>
      <c r="G17" s="27">
        <f t="shared" si="6"/>
        <v>300</v>
      </c>
      <c r="H17" s="31">
        <f t="shared" si="4"/>
        <v>9</v>
      </c>
      <c r="I17" s="31">
        <f t="shared" si="5"/>
        <v>309</v>
      </c>
    </row>
    <row r="18" spans="1:9" x14ac:dyDescent="0.3">
      <c r="A18" s="24" t="s">
        <v>27</v>
      </c>
      <c r="B18" s="24"/>
      <c r="C18" s="25">
        <f t="shared" si="0"/>
        <v>112.5</v>
      </c>
      <c r="D18" s="24">
        <f t="shared" si="1"/>
        <v>157.5</v>
      </c>
      <c r="E18" s="26">
        <f t="shared" si="2"/>
        <v>180</v>
      </c>
      <c r="F18" s="24">
        <f t="shared" si="3"/>
        <v>225</v>
      </c>
      <c r="G18" s="27">
        <f t="shared" si="6"/>
        <v>225</v>
      </c>
      <c r="H18" s="31">
        <f t="shared" si="4"/>
        <v>6.75</v>
      </c>
      <c r="I18" s="31">
        <f t="shared" si="5"/>
        <v>231.75</v>
      </c>
    </row>
    <row r="19" spans="1:9" x14ac:dyDescent="0.3">
      <c r="A19" s="24" t="s">
        <v>24</v>
      </c>
      <c r="B19" s="24"/>
      <c r="C19" s="25">
        <f t="shared" si="0"/>
        <v>84.375</v>
      </c>
      <c r="D19" s="24">
        <f t="shared" si="1"/>
        <v>118.12499999999999</v>
      </c>
      <c r="E19" s="26">
        <f t="shared" si="2"/>
        <v>135</v>
      </c>
      <c r="F19" s="24">
        <f t="shared" si="3"/>
        <v>168.75</v>
      </c>
      <c r="G19" s="27">
        <f t="shared" si="6"/>
        <v>168.75</v>
      </c>
      <c r="H19" s="31">
        <f t="shared" si="4"/>
        <v>5.0625</v>
      </c>
      <c r="I19" s="31">
        <f t="shared" si="5"/>
        <v>173.8125</v>
      </c>
    </row>
    <row r="20" spans="1:9" x14ac:dyDescent="0.3">
      <c r="A20" s="24" t="s">
        <v>59</v>
      </c>
      <c r="B20" s="24"/>
      <c r="C20" s="25">
        <f t="shared" si="0"/>
        <v>281.25</v>
      </c>
      <c r="D20" s="24">
        <f t="shared" si="1"/>
        <v>393.75</v>
      </c>
      <c r="E20" s="26">
        <f t="shared" si="2"/>
        <v>450</v>
      </c>
      <c r="F20" s="24">
        <f t="shared" si="3"/>
        <v>562.5</v>
      </c>
      <c r="G20" s="27">
        <f t="shared" si="6"/>
        <v>562.5</v>
      </c>
      <c r="H20" s="31">
        <f t="shared" si="4"/>
        <v>16.875</v>
      </c>
      <c r="I20" s="31">
        <f t="shared" si="5"/>
        <v>579.375</v>
      </c>
    </row>
    <row r="21" spans="1:9" x14ac:dyDescent="0.3">
      <c r="A21" s="32" t="s">
        <v>60</v>
      </c>
      <c r="B21" s="32"/>
      <c r="C21" s="25">
        <f t="shared" si="0"/>
        <v>300</v>
      </c>
      <c r="D21" s="24">
        <f t="shared" si="1"/>
        <v>420</v>
      </c>
      <c r="E21" s="26">
        <f t="shared" si="2"/>
        <v>480</v>
      </c>
      <c r="F21" s="24">
        <f t="shared" si="3"/>
        <v>600</v>
      </c>
      <c r="G21" s="27">
        <f t="shared" si="6"/>
        <v>600</v>
      </c>
      <c r="H21" s="31">
        <f t="shared" si="4"/>
        <v>18</v>
      </c>
      <c r="I21" s="31">
        <f t="shared" si="5"/>
        <v>618</v>
      </c>
    </row>
    <row r="22" spans="1:9" x14ac:dyDescent="0.3">
      <c r="A22" s="33" t="s">
        <v>54</v>
      </c>
      <c r="B22" s="40"/>
      <c r="C22" s="36">
        <f t="shared" si="0"/>
        <v>150</v>
      </c>
      <c r="D22" s="24">
        <f t="shared" si="1"/>
        <v>210</v>
      </c>
      <c r="E22" s="26">
        <f t="shared" si="2"/>
        <v>240</v>
      </c>
      <c r="F22" s="24">
        <f t="shared" si="3"/>
        <v>300</v>
      </c>
      <c r="G22" s="27">
        <f t="shared" si="6"/>
        <v>300</v>
      </c>
      <c r="H22" s="31">
        <f t="shared" si="4"/>
        <v>9</v>
      </c>
      <c r="I22" s="31">
        <f t="shared" si="5"/>
        <v>309</v>
      </c>
    </row>
    <row r="23" spans="1:9" x14ac:dyDescent="0.3">
      <c r="A23" s="33" t="s">
        <v>55</v>
      </c>
      <c r="B23" s="40"/>
      <c r="C23" s="36">
        <f t="shared" si="0"/>
        <v>153.75</v>
      </c>
      <c r="D23" s="24">
        <f t="shared" si="1"/>
        <v>215.25</v>
      </c>
      <c r="E23" s="26">
        <f t="shared" si="2"/>
        <v>246</v>
      </c>
      <c r="F23" s="24">
        <f t="shared" si="3"/>
        <v>307.5</v>
      </c>
      <c r="G23" s="27">
        <f t="shared" si="6"/>
        <v>307.5</v>
      </c>
      <c r="H23" s="31">
        <f t="shared" si="4"/>
        <v>9.2249999999999996</v>
      </c>
      <c r="I23" s="31">
        <f t="shared" si="5"/>
        <v>316.72500000000002</v>
      </c>
    </row>
    <row r="24" spans="1:9" x14ac:dyDescent="0.3">
      <c r="A24" s="33" t="s">
        <v>56</v>
      </c>
      <c r="B24" s="40"/>
      <c r="C24" s="36">
        <f t="shared" si="0"/>
        <v>168.75</v>
      </c>
      <c r="D24" s="24">
        <f t="shared" si="1"/>
        <v>236.24999999999997</v>
      </c>
      <c r="E24" s="26">
        <f t="shared" si="2"/>
        <v>270</v>
      </c>
      <c r="F24" s="24">
        <f t="shared" si="3"/>
        <v>337.5</v>
      </c>
      <c r="G24" s="27">
        <f t="shared" si="6"/>
        <v>337.5</v>
      </c>
      <c r="H24" s="31">
        <f t="shared" si="4"/>
        <v>10.125</v>
      </c>
      <c r="I24" s="31">
        <f t="shared" si="5"/>
        <v>347.625</v>
      </c>
    </row>
    <row r="25" spans="1:9" x14ac:dyDescent="0.3">
      <c r="A25" s="33" t="s">
        <v>57</v>
      </c>
      <c r="B25" s="40"/>
      <c r="C25" s="36">
        <f t="shared" si="0"/>
        <v>187.5</v>
      </c>
      <c r="D25" s="24">
        <f t="shared" si="1"/>
        <v>262.5</v>
      </c>
      <c r="E25" s="26">
        <f t="shared" si="2"/>
        <v>300</v>
      </c>
      <c r="F25" s="24">
        <f t="shared" si="3"/>
        <v>375</v>
      </c>
      <c r="G25" s="27">
        <f t="shared" si="6"/>
        <v>375</v>
      </c>
      <c r="H25" s="31">
        <f t="shared" si="4"/>
        <v>11.25</v>
      </c>
      <c r="I25" s="31">
        <f t="shared" si="5"/>
        <v>386.25</v>
      </c>
    </row>
    <row r="26" spans="1:9" x14ac:dyDescent="0.3">
      <c r="A26" s="33" t="s">
        <v>58</v>
      </c>
      <c r="B26" s="40"/>
      <c r="C26" s="36">
        <f t="shared" si="0"/>
        <v>300</v>
      </c>
      <c r="D26" s="24">
        <f t="shared" si="1"/>
        <v>420</v>
      </c>
      <c r="E26" s="26">
        <f t="shared" si="2"/>
        <v>480</v>
      </c>
      <c r="F26" s="24">
        <f t="shared" si="3"/>
        <v>600</v>
      </c>
      <c r="G26" s="27">
        <f t="shared" si="6"/>
        <v>600</v>
      </c>
      <c r="H26" s="31">
        <f t="shared" si="4"/>
        <v>18</v>
      </c>
      <c r="I26" s="31">
        <f t="shared" si="5"/>
        <v>618</v>
      </c>
    </row>
    <row r="27" spans="1:9" x14ac:dyDescent="0.3">
      <c r="A27" s="33"/>
      <c r="B27" s="40"/>
      <c r="C27" s="36"/>
      <c r="D27" s="24"/>
      <c r="E27" s="26"/>
      <c r="F27" s="24"/>
      <c r="G27" s="30"/>
      <c r="H27" s="31"/>
      <c r="I27" s="31"/>
    </row>
    <row r="28" spans="1:9" x14ac:dyDescent="0.3">
      <c r="A28" s="28"/>
      <c r="B28" s="28"/>
      <c r="C28" s="28"/>
      <c r="D28" s="28"/>
      <c r="E28" s="28"/>
      <c r="F28" s="28"/>
      <c r="G28" s="28"/>
      <c r="H28" s="31" t="s">
        <v>5</v>
      </c>
      <c r="I28" s="31" t="s">
        <v>5</v>
      </c>
    </row>
    <row r="29" spans="1:9" x14ac:dyDescent="0.3">
      <c r="A29" s="29"/>
      <c r="B29" s="24" t="s">
        <v>16</v>
      </c>
      <c r="C29" s="29"/>
      <c r="D29" s="29"/>
      <c r="E29" s="29"/>
      <c r="F29" s="29"/>
      <c r="G29" s="29"/>
      <c r="H29" s="31" t="s">
        <v>5</v>
      </c>
      <c r="I29" s="31" t="s">
        <v>5</v>
      </c>
    </row>
    <row r="30" spans="1:9" x14ac:dyDescent="0.3">
      <c r="A30" s="32"/>
      <c r="B30" s="28"/>
      <c r="C30" s="56" t="s">
        <v>0</v>
      </c>
      <c r="D30" s="56" t="s">
        <v>1</v>
      </c>
      <c r="E30" s="56" t="s">
        <v>2</v>
      </c>
      <c r="F30" s="56" t="s">
        <v>3</v>
      </c>
      <c r="G30" s="56" t="s">
        <v>4</v>
      </c>
      <c r="H30" s="31" t="s">
        <v>5</v>
      </c>
      <c r="I30" s="31" t="s">
        <v>5</v>
      </c>
    </row>
    <row r="31" spans="1:9" x14ac:dyDescent="0.3">
      <c r="A31" s="33" t="s">
        <v>40</v>
      </c>
      <c r="B31" s="57"/>
      <c r="C31" s="58">
        <f>G31*50%</f>
        <v>225</v>
      </c>
      <c r="D31" s="33">
        <f>G31*70%</f>
        <v>315</v>
      </c>
      <c r="E31" s="59">
        <f>G31*80%</f>
        <v>360</v>
      </c>
      <c r="F31" s="33">
        <f>G31*100%</f>
        <v>450</v>
      </c>
      <c r="G31" s="33">
        <v>450</v>
      </c>
      <c r="H31" s="31">
        <f t="shared" ref="H31:H53" si="7">G31*$G$1</f>
        <v>13.5</v>
      </c>
      <c r="I31" s="31">
        <f t="shared" ref="I31:I53" si="8">SUM(G31:H31)</f>
        <v>463.5</v>
      </c>
    </row>
    <row r="32" spans="1:9" x14ac:dyDescent="0.3">
      <c r="A32" s="33" t="s">
        <v>41</v>
      </c>
      <c r="B32" s="57"/>
      <c r="C32" s="58">
        <f>G32*50%</f>
        <v>226</v>
      </c>
      <c r="D32" s="60">
        <f>G32*70%</f>
        <v>316.39999999999998</v>
      </c>
      <c r="E32" s="59">
        <f>G32*80%</f>
        <v>361.6</v>
      </c>
      <c r="F32" s="33">
        <f>G32*100%</f>
        <v>452</v>
      </c>
      <c r="G32" s="33">
        <v>452</v>
      </c>
      <c r="H32" s="31">
        <f t="shared" si="7"/>
        <v>13.559999999999999</v>
      </c>
      <c r="I32" s="31">
        <f t="shared" si="8"/>
        <v>465.56</v>
      </c>
    </row>
    <row r="33" spans="1:9" x14ac:dyDescent="0.3">
      <c r="A33" s="33" t="s">
        <v>45</v>
      </c>
      <c r="B33" s="57"/>
      <c r="C33" s="58">
        <f t="shared" ref="C33:C49" si="9">G33*50%</f>
        <v>237.5</v>
      </c>
      <c r="D33" s="60">
        <f t="shared" ref="D33:D49" si="10">G33*70%</f>
        <v>332.5</v>
      </c>
      <c r="E33" s="59">
        <f t="shared" ref="E33:E49" si="11">G33*80%</f>
        <v>380</v>
      </c>
      <c r="F33" s="33">
        <f t="shared" ref="F33:F53" si="12">G33*100%</f>
        <v>475</v>
      </c>
      <c r="G33" s="33">
        <v>475</v>
      </c>
      <c r="H33" s="31">
        <f t="shared" si="7"/>
        <v>14.25</v>
      </c>
      <c r="I33" s="31">
        <f t="shared" si="8"/>
        <v>489.25</v>
      </c>
    </row>
    <row r="34" spans="1:9" x14ac:dyDescent="0.3">
      <c r="A34" s="33" t="s">
        <v>46</v>
      </c>
      <c r="B34" s="57"/>
      <c r="C34" s="58">
        <f t="shared" si="9"/>
        <v>240</v>
      </c>
      <c r="D34" s="60">
        <f t="shared" si="10"/>
        <v>336</v>
      </c>
      <c r="E34" s="59">
        <f t="shared" si="11"/>
        <v>384</v>
      </c>
      <c r="F34" s="33">
        <f t="shared" si="12"/>
        <v>480</v>
      </c>
      <c r="G34" s="33">
        <v>480</v>
      </c>
      <c r="H34" s="31">
        <f t="shared" si="7"/>
        <v>14.399999999999999</v>
      </c>
      <c r="I34" s="31">
        <f t="shared" si="8"/>
        <v>494.4</v>
      </c>
    </row>
    <row r="35" spans="1:9" x14ac:dyDescent="0.3">
      <c r="A35" s="33" t="s">
        <v>43</v>
      </c>
      <c r="B35" s="33"/>
      <c r="C35" s="58">
        <f t="shared" si="9"/>
        <v>375</v>
      </c>
      <c r="D35" s="60">
        <f t="shared" si="10"/>
        <v>525</v>
      </c>
      <c r="E35" s="59">
        <f t="shared" si="11"/>
        <v>600</v>
      </c>
      <c r="F35" s="33">
        <f t="shared" si="12"/>
        <v>750</v>
      </c>
      <c r="G35" s="33">
        <v>750</v>
      </c>
      <c r="H35" s="31">
        <f t="shared" si="7"/>
        <v>22.5</v>
      </c>
      <c r="I35" s="31">
        <f t="shared" si="8"/>
        <v>772.5</v>
      </c>
    </row>
    <row r="36" spans="1:9" x14ac:dyDescent="0.3">
      <c r="A36" s="33" t="s">
        <v>44</v>
      </c>
      <c r="B36" s="33"/>
      <c r="C36" s="58">
        <f t="shared" si="9"/>
        <v>380</v>
      </c>
      <c r="D36" s="60">
        <f t="shared" si="10"/>
        <v>532</v>
      </c>
      <c r="E36" s="59">
        <f t="shared" si="11"/>
        <v>608</v>
      </c>
      <c r="F36" s="33">
        <f t="shared" si="12"/>
        <v>760</v>
      </c>
      <c r="G36" s="33">
        <v>760</v>
      </c>
      <c r="H36" s="31">
        <f t="shared" si="7"/>
        <v>22.8</v>
      </c>
      <c r="I36" s="31">
        <f t="shared" si="8"/>
        <v>782.8</v>
      </c>
    </row>
    <row r="37" spans="1:9" x14ac:dyDescent="0.3">
      <c r="A37" s="33" t="s">
        <v>51</v>
      </c>
      <c r="B37" s="33"/>
      <c r="C37" s="58">
        <f t="shared" si="9"/>
        <v>400</v>
      </c>
      <c r="D37" s="60">
        <f t="shared" si="10"/>
        <v>560</v>
      </c>
      <c r="E37" s="59">
        <f t="shared" si="11"/>
        <v>640</v>
      </c>
      <c r="F37" s="33">
        <f t="shared" si="12"/>
        <v>800</v>
      </c>
      <c r="G37" s="33">
        <v>800</v>
      </c>
      <c r="H37" s="31">
        <f t="shared" si="7"/>
        <v>24</v>
      </c>
      <c r="I37" s="31">
        <f t="shared" si="8"/>
        <v>824</v>
      </c>
    </row>
    <row r="38" spans="1:9" x14ac:dyDescent="0.3">
      <c r="A38" s="33" t="s">
        <v>47</v>
      </c>
      <c r="B38" s="33"/>
      <c r="C38" s="58">
        <f t="shared" si="9"/>
        <v>425</v>
      </c>
      <c r="D38" s="60">
        <f t="shared" si="10"/>
        <v>595</v>
      </c>
      <c r="E38" s="59">
        <f t="shared" si="11"/>
        <v>680</v>
      </c>
      <c r="F38" s="33">
        <f t="shared" si="12"/>
        <v>850</v>
      </c>
      <c r="G38" s="33">
        <v>850</v>
      </c>
      <c r="H38" s="31">
        <f t="shared" si="7"/>
        <v>25.5</v>
      </c>
      <c r="I38" s="31">
        <f t="shared" si="8"/>
        <v>875.5</v>
      </c>
    </row>
    <row r="39" spans="1:9" x14ac:dyDescent="0.3">
      <c r="A39" s="33" t="s">
        <v>48</v>
      </c>
      <c r="B39" s="33"/>
      <c r="C39" s="58">
        <f t="shared" si="9"/>
        <v>500</v>
      </c>
      <c r="D39" s="60">
        <f t="shared" si="10"/>
        <v>700</v>
      </c>
      <c r="E39" s="59">
        <f t="shared" si="11"/>
        <v>800</v>
      </c>
      <c r="F39" s="33">
        <f t="shared" si="12"/>
        <v>1000</v>
      </c>
      <c r="G39" s="33">
        <v>1000</v>
      </c>
      <c r="H39" s="31">
        <f t="shared" si="7"/>
        <v>30</v>
      </c>
      <c r="I39" s="31">
        <f t="shared" si="8"/>
        <v>1030</v>
      </c>
    </row>
    <row r="40" spans="1:9" x14ac:dyDescent="0.3">
      <c r="A40" s="33" t="s">
        <v>49</v>
      </c>
      <c r="B40" s="33"/>
      <c r="C40" s="58">
        <f t="shared" si="9"/>
        <v>262.5</v>
      </c>
      <c r="D40" s="60">
        <f t="shared" si="10"/>
        <v>367.5</v>
      </c>
      <c r="E40" s="59">
        <f t="shared" si="11"/>
        <v>420</v>
      </c>
      <c r="F40" s="33">
        <f t="shared" si="12"/>
        <v>525</v>
      </c>
      <c r="G40" s="33">
        <v>525</v>
      </c>
      <c r="H40" s="31">
        <f t="shared" si="7"/>
        <v>15.75</v>
      </c>
      <c r="I40" s="31">
        <f t="shared" si="8"/>
        <v>540.75</v>
      </c>
    </row>
    <row r="41" spans="1:9" x14ac:dyDescent="0.3">
      <c r="A41" s="33" t="s">
        <v>50</v>
      </c>
      <c r="B41" s="33"/>
      <c r="C41" s="58">
        <f t="shared" si="9"/>
        <v>275</v>
      </c>
      <c r="D41" s="60">
        <f t="shared" si="10"/>
        <v>385</v>
      </c>
      <c r="E41" s="59">
        <f t="shared" si="11"/>
        <v>440</v>
      </c>
      <c r="F41" s="33">
        <f t="shared" si="12"/>
        <v>550</v>
      </c>
      <c r="G41" s="33">
        <v>550</v>
      </c>
      <c r="H41" s="31">
        <f t="shared" si="7"/>
        <v>16.5</v>
      </c>
      <c r="I41" s="31">
        <f t="shared" si="8"/>
        <v>566.5</v>
      </c>
    </row>
    <row r="42" spans="1:9" x14ac:dyDescent="0.3">
      <c r="A42" s="33" t="s">
        <v>52</v>
      </c>
      <c r="B42" s="33"/>
      <c r="C42" s="58">
        <f t="shared" si="9"/>
        <v>270</v>
      </c>
      <c r="D42" s="60">
        <f t="shared" si="10"/>
        <v>378</v>
      </c>
      <c r="E42" s="59">
        <f t="shared" si="11"/>
        <v>432</v>
      </c>
      <c r="F42" s="33">
        <f t="shared" si="12"/>
        <v>540</v>
      </c>
      <c r="G42" s="33">
        <v>540</v>
      </c>
      <c r="H42" s="31">
        <f t="shared" si="7"/>
        <v>16.2</v>
      </c>
      <c r="I42" s="31">
        <f t="shared" si="8"/>
        <v>556.20000000000005</v>
      </c>
    </row>
    <row r="43" spans="1:9" x14ac:dyDescent="0.3">
      <c r="A43" s="33" t="s">
        <v>53</v>
      </c>
      <c r="B43" s="33"/>
      <c r="C43" s="58">
        <f t="shared" si="9"/>
        <v>300</v>
      </c>
      <c r="D43" s="60">
        <f t="shared" si="10"/>
        <v>420</v>
      </c>
      <c r="E43" s="59">
        <f t="shared" si="11"/>
        <v>480</v>
      </c>
      <c r="F43" s="33">
        <f t="shared" si="12"/>
        <v>600</v>
      </c>
      <c r="G43" s="33">
        <v>600</v>
      </c>
      <c r="H43" s="31">
        <f t="shared" si="7"/>
        <v>18</v>
      </c>
      <c r="I43" s="31">
        <f t="shared" si="8"/>
        <v>618</v>
      </c>
    </row>
    <row r="44" spans="1:9" x14ac:dyDescent="0.3">
      <c r="A44" s="33" t="s">
        <v>26</v>
      </c>
      <c r="B44" s="33"/>
      <c r="C44" s="58">
        <f t="shared" si="9"/>
        <v>200</v>
      </c>
      <c r="D44" s="60">
        <f t="shared" si="10"/>
        <v>280</v>
      </c>
      <c r="E44" s="59">
        <f t="shared" si="11"/>
        <v>320</v>
      </c>
      <c r="F44" s="33">
        <f t="shared" si="12"/>
        <v>400</v>
      </c>
      <c r="G44" s="33">
        <v>400</v>
      </c>
      <c r="H44" s="31">
        <f t="shared" si="7"/>
        <v>12</v>
      </c>
      <c r="I44" s="31">
        <f t="shared" si="8"/>
        <v>412</v>
      </c>
    </row>
    <row r="45" spans="1:9" x14ac:dyDescent="0.3">
      <c r="A45" s="33" t="s">
        <v>25</v>
      </c>
      <c r="B45" s="33"/>
      <c r="C45" s="58">
        <f t="shared" si="9"/>
        <v>150</v>
      </c>
      <c r="D45" s="60">
        <f t="shared" si="10"/>
        <v>210</v>
      </c>
      <c r="E45" s="59">
        <f t="shared" si="11"/>
        <v>240</v>
      </c>
      <c r="F45" s="33">
        <f t="shared" si="12"/>
        <v>300</v>
      </c>
      <c r="G45" s="33">
        <v>300</v>
      </c>
      <c r="H45" s="31">
        <f t="shared" si="7"/>
        <v>9</v>
      </c>
      <c r="I45" s="31">
        <f t="shared" si="8"/>
        <v>309</v>
      </c>
    </row>
    <row r="46" spans="1:9" x14ac:dyDescent="0.3">
      <c r="A46" s="33" t="s">
        <v>24</v>
      </c>
      <c r="B46" s="33"/>
      <c r="C46" s="58">
        <f t="shared" si="9"/>
        <v>112.5</v>
      </c>
      <c r="D46" s="60">
        <f t="shared" si="10"/>
        <v>157.5</v>
      </c>
      <c r="E46" s="59">
        <f t="shared" si="11"/>
        <v>180</v>
      </c>
      <c r="F46" s="33">
        <f t="shared" si="12"/>
        <v>225</v>
      </c>
      <c r="G46" s="33">
        <v>225</v>
      </c>
      <c r="H46" s="31">
        <f t="shared" si="7"/>
        <v>6.75</v>
      </c>
      <c r="I46" s="31">
        <f t="shared" si="8"/>
        <v>231.75</v>
      </c>
    </row>
    <row r="47" spans="1:9" x14ac:dyDescent="0.3">
      <c r="A47" s="33" t="s">
        <v>59</v>
      </c>
      <c r="B47" s="33"/>
      <c r="C47" s="58">
        <f t="shared" si="9"/>
        <v>375</v>
      </c>
      <c r="D47" s="60">
        <f t="shared" si="10"/>
        <v>525</v>
      </c>
      <c r="E47" s="59">
        <f t="shared" si="11"/>
        <v>600</v>
      </c>
      <c r="F47" s="33">
        <f t="shared" si="12"/>
        <v>750</v>
      </c>
      <c r="G47" s="33">
        <v>750</v>
      </c>
      <c r="H47" s="31">
        <f t="shared" si="7"/>
        <v>22.5</v>
      </c>
      <c r="I47" s="31">
        <f t="shared" si="8"/>
        <v>772.5</v>
      </c>
    </row>
    <row r="48" spans="1:9" x14ac:dyDescent="0.3">
      <c r="A48" s="33" t="s">
        <v>60</v>
      </c>
      <c r="B48" s="33"/>
      <c r="C48" s="58">
        <f t="shared" si="9"/>
        <v>400</v>
      </c>
      <c r="D48" s="60">
        <f t="shared" si="10"/>
        <v>560</v>
      </c>
      <c r="E48" s="59">
        <f t="shared" si="11"/>
        <v>640</v>
      </c>
      <c r="F48" s="33">
        <f t="shared" si="12"/>
        <v>800</v>
      </c>
      <c r="G48" s="33">
        <v>800</v>
      </c>
      <c r="H48" s="31">
        <f t="shared" si="7"/>
        <v>24</v>
      </c>
      <c r="I48" s="31">
        <f t="shared" si="8"/>
        <v>824</v>
      </c>
    </row>
    <row r="49" spans="1:9" x14ac:dyDescent="0.3">
      <c r="A49" s="33" t="s">
        <v>54</v>
      </c>
      <c r="B49" s="33"/>
      <c r="C49" s="58">
        <f t="shared" si="9"/>
        <v>200</v>
      </c>
      <c r="D49" s="60">
        <f t="shared" si="10"/>
        <v>280</v>
      </c>
      <c r="E49" s="59">
        <f t="shared" si="11"/>
        <v>320</v>
      </c>
      <c r="F49" s="33">
        <f t="shared" si="12"/>
        <v>400</v>
      </c>
      <c r="G49" s="33">
        <v>400</v>
      </c>
      <c r="H49" s="31">
        <f t="shared" si="7"/>
        <v>12</v>
      </c>
      <c r="I49" s="31">
        <f t="shared" si="8"/>
        <v>412</v>
      </c>
    </row>
    <row r="50" spans="1:9" x14ac:dyDescent="0.3">
      <c r="A50" s="34" t="s">
        <v>55</v>
      </c>
      <c r="B50" s="33"/>
      <c r="C50" s="58">
        <f t="shared" ref="C50:C53" si="13">G50*50%</f>
        <v>205</v>
      </c>
      <c r="D50" s="60">
        <f t="shared" ref="D50:D53" si="14">G50*70%</f>
        <v>287</v>
      </c>
      <c r="E50" s="59">
        <f t="shared" ref="E50:E53" si="15">G50*80%</f>
        <v>328</v>
      </c>
      <c r="F50" s="33">
        <f t="shared" si="12"/>
        <v>410</v>
      </c>
      <c r="G50" s="33">
        <v>410</v>
      </c>
      <c r="H50" s="31">
        <f t="shared" si="7"/>
        <v>12.299999999999999</v>
      </c>
      <c r="I50" s="31">
        <f t="shared" si="8"/>
        <v>422.3</v>
      </c>
    </row>
    <row r="51" spans="1:9" x14ac:dyDescent="0.3">
      <c r="A51" s="34" t="s">
        <v>56</v>
      </c>
      <c r="B51" s="41"/>
      <c r="C51" s="58">
        <f t="shared" si="13"/>
        <v>225</v>
      </c>
      <c r="D51" s="60">
        <f t="shared" si="14"/>
        <v>315</v>
      </c>
      <c r="E51" s="59">
        <f t="shared" si="15"/>
        <v>360</v>
      </c>
      <c r="F51" s="33">
        <f t="shared" si="12"/>
        <v>450</v>
      </c>
      <c r="G51" s="33">
        <v>450</v>
      </c>
      <c r="H51" s="31">
        <f t="shared" si="7"/>
        <v>13.5</v>
      </c>
      <c r="I51" s="31">
        <f t="shared" si="8"/>
        <v>463.5</v>
      </c>
    </row>
    <row r="52" spans="1:9" x14ac:dyDescent="0.3">
      <c r="A52" s="34" t="s">
        <v>57</v>
      </c>
      <c r="B52" s="41"/>
      <c r="C52" s="58">
        <f t="shared" si="13"/>
        <v>250</v>
      </c>
      <c r="D52" s="60">
        <f t="shared" si="14"/>
        <v>350</v>
      </c>
      <c r="E52" s="59">
        <f t="shared" si="15"/>
        <v>400</v>
      </c>
      <c r="F52" s="33">
        <f t="shared" si="12"/>
        <v>500</v>
      </c>
      <c r="G52" s="33">
        <v>500</v>
      </c>
      <c r="H52" s="31">
        <f t="shared" si="7"/>
        <v>15</v>
      </c>
      <c r="I52" s="31">
        <f t="shared" si="8"/>
        <v>515</v>
      </c>
    </row>
    <row r="53" spans="1:9" x14ac:dyDescent="0.3">
      <c r="A53" s="34" t="s">
        <v>58</v>
      </c>
      <c r="B53" s="41"/>
      <c r="C53" s="58">
        <f t="shared" si="13"/>
        <v>400</v>
      </c>
      <c r="D53" s="60">
        <f t="shared" si="14"/>
        <v>560</v>
      </c>
      <c r="E53" s="59">
        <f t="shared" si="15"/>
        <v>640</v>
      </c>
      <c r="F53" s="33">
        <f t="shared" si="12"/>
        <v>800</v>
      </c>
      <c r="G53" s="33">
        <v>800</v>
      </c>
      <c r="H53" s="31">
        <f t="shared" si="7"/>
        <v>24</v>
      </c>
      <c r="I53" s="31">
        <f t="shared" si="8"/>
        <v>824</v>
      </c>
    </row>
  </sheetData>
  <phoneticPr fontId="3" type="noConversion"/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3"/>
  <sheetViews>
    <sheetView workbookViewId="0">
      <selection activeCell="D31" sqref="D31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119.8125</v>
      </c>
      <c r="C6" s="50">
        <f>D6-B6</f>
        <v>3.5943749999999994</v>
      </c>
      <c r="D6" s="51">
        <f>R6+R6*$K$2/100</f>
        <v>123.406875</v>
      </c>
      <c r="E6" s="50">
        <f>VALUE(G6*100/$K$3)</f>
        <v>202.83750000000001</v>
      </c>
      <c r="F6" s="50">
        <f>VALUE(G6*$K$2/$K$3)</f>
        <v>6.0851249999999997</v>
      </c>
      <c r="G6" s="51">
        <f>S6+S6*$K$2/100</f>
        <v>208.92262500000001</v>
      </c>
      <c r="H6" s="52">
        <f>VALUE(J6*100/$K$3)</f>
        <v>270.00000000000006</v>
      </c>
      <c r="I6" s="52">
        <f>VALUE(J6*$K$2/$K$3)</f>
        <v>8.1000000000000014</v>
      </c>
      <c r="J6" s="51">
        <f>T6+T6*$K$2/100</f>
        <v>278.10000000000002</v>
      </c>
      <c r="K6" s="52">
        <f>VALUE(M6*100/$K$3)</f>
        <v>336.99375000000003</v>
      </c>
      <c r="L6" s="52">
        <f>VALUE(M6*$K$2/$K$3)</f>
        <v>10.1098125</v>
      </c>
      <c r="M6" s="51">
        <f>U6+U6*$K$2/100</f>
        <v>347.10356250000001</v>
      </c>
      <c r="N6" s="53">
        <f>VALUE(P6*100/$K$3)</f>
        <v>405</v>
      </c>
      <c r="O6" s="53">
        <f>VALUE(P6*$K$2/$K$3)</f>
        <v>12.149999999999999</v>
      </c>
      <c r="P6" s="51">
        <f>V6+V6*$K$2/100</f>
        <v>417.15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126.46875</v>
      </c>
      <c r="C8" s="50">
        <f t="shared" si="1"/>
        <v>3.7940624999999955</v>
      </c>
      <c r="D8" s="51">
        <f t="shared" si="2"/>
        <v>130.2628125</v>
      </c>
      <c r="E8" s="50">
        <f t="shared" si="3"/>
        <v>214.10624999999999</v>
      </c>
      <c r="F8" s="50">
        <f t="shared" si="4"/>
        <v>6.4231875</v>
      </c>
      <c r="G8" s="51">
        <f t="shared" si="5"/>
        <v>220.5294375</v>
      </c>
      <c r="H8" s="52">
        <f t="shared" si="6"/>
        <v>285</v>
      </c>
      <c r="I8" s="52">
        <f t="shared" si="7"/>
        <v>8.5500000000000007</v>
      </c>
      <c r="J8" s="51">
        <f t="shared" si="8"/>
        <v>293.55</v>
      </c>
      <c r="K8" s="52">
        <f t="shared" si="9"/>
        <v>355.71562499999999</v>
      </c>
      <c r="L8" s="52">
        <f t="shared" si="10"/>
        <v>10.671468750000001</v>
      </c>
      <c r="M8" s="51">
        <f t="shared" si="11"/>
        <v>366.38709375000002</v>
      </c>
      <c r="N8" s="53">
        <f t="shared" si="12"/>
        <v>427.5</v>
      </c>
      <c r="O8" s="53">
        <f t="shared" si="13"/>
        <v>12.824999999999999</v>
      </c>
      <c r="P8" s="51">
        <f t="shared" si="14"/>
        <v>440.32499999999999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199.6875</v>
      </c>
      <c r="C10" s="50">
        <f t="shared" si="1"/>
        <v>5.9906249999999943</v>
      </c>
      <c r="D10" s="51">
        <f t="shared" si="2"/>
        <v>205.67812499999999</v>
      </c>
      <c r="E10" s="50">
        <f t="shared" si="3"/>
        <v>338.0625</v>
      </c>
      <c r="F10" s="50">
        <f t="shared" si="4"/>
        <v>10.141875000000001</v>
      </c>
      <c r="G10" s="51">
        <f t="shared" si="5"/>
        <v>348.20437500000003</v>
      </c>
      <c r="H10" s="52">
        <f t="shared" si="6"/>
        <v>450</v>
      </c>
      <c r="I10" s="52">
        <f t="shared" si="7"/>
        <v>13.5</v>
      </c>
      <c r="J10" s="51">
        <f t="shared" si="8"/>
        <v>463.5</v>
      </c>
      <c r="K10" s="52">
        <f t="shared" si="9"/>
        <v>561.65624999999989</v>
      </c>
      <c r="L10" s="52">
        <f t="shared" si="10"/>
        <v>16.849687499999998</v>
      </c>
      <c r="M10" s="51">
        <f t="shared" si="11"/>
        <v>578.50593749999996</v>
      </c>
      <c r="N10" s="53">
        <f t="shared" si="12"/>
        <v>675</v>
      </c>
      <c r="O10" s="53">
        <f t="shared" si="13"/>
        <v>20.25</v>
      </c>
      <c r="P10" s="51">
        <f t="shared" si="14"/>
        <v>695.25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213</v>
      </c>
      <c r="C12" s="50">
        <f t="shared" si="1"/>
        <v>6.3899999999999864</v>
      </c>
      <c r="D12" s="51">
        <f t="shared" si="2"/>
        <v>219.39</v>
      </c>
      <c r="E12" s="50">
        <f t="shared" si="3"/>
        <v>360.59999999999997</v>
      </c>
      <c r="F12" s="50">
        <f t="shared" si="4"/>
        <v>10.818</v>
      </c>
      <c r="G12" s="51">
        <f t="shared" si="5"/>
        <v>371.41799999999995</v>
      </c>
      <c r="H12" s="52">
        <f t="shared" si="6"/>
        <v>480</v>
      </c>
      <c r="I12" s="52">
        <f t="shared" si="7"/>
        <v>14.399999999999999</v>
      </c>
      <c r="J12" s="51">
        <f t="shared" si="8"/>
        <v>494.4</v>
      </c>
      <c r="K12" s="52">
        <f t="shared" si="9"/>
        <v>599.09999999999991</v>
      </c>
      <c r="L12" s="52">
        <f t="shared" si="10"/>
        <v>17.972999999999999</v>
      </c>
      <c r="M12" s="51">
        <f t="shared" si="11"/>
        <v>617.07299999999998</v>
      </c>
      <c r="N12" s="53">
        <f t="shared" si="12"/>
        <v>720</v>
      </c>
      <c r="O12" s="53">
        <f t="shared" si="13"/>
        <v>21.6</v>
      </c>
      <c r="P12" s="51">
        <f t="shared" si="14"/>
        <v>741.6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">
      <c r="A13" s="47" t="s">
        <v>67</v>
      </c>
      <c r="B13" s="50">
        <f t="shared" si="0"/>
        <v>226.3125</v>
      </c>
      <c r="C13" s="50">
        <f t="shared" si="1"/>
        <v>6.7893750000000068</v>
      </c>
      <c r="D13" s="51">
        <f t="shared" si="2"/>
        <v>233.10187500000001</v>
      </c>
      <c r="E13" s="50">
        <f t="shared" si="3"/>
        <v>383.13749999999999</v>
      </c>
      <c r="F13" s="50">
        <f t="shared" si="4"/>
        <v>11.494125</v>
      </c>
      <c r="G13" s="51">
        <f t="shared" si="5"/>
        <v>394.63162499999999</v>
      </c>
      <c r="H13" s="52">
        <f t="shared" si="6"/>
        <v>509.99999999999994</v>
      </c>
      <c r="I13" s="52">
        <f t="shared" si="7"/>
        <v>15.299999999999999</v>
      </c>
      <c r="J13" s="51">
        <f t="shared" si="8"/>
        <v>525.29999999999995</v>
      </c>
      <c r="K13" s="52">
        <f t="shared" si="9"/>
        <v>636.54375000000005</v>
      </c>
      <c r="L13" s="52">
        <f t="shared" si="10"/>
        <v>19.0963125</v>
      </c>
      <c r="M13" s="51">
        <f t="shared" si="11"/>
        <v>655.6400625</v>
      </c>
      <c r="N13" s="53">
        <f t="shared" si="12"/>
        <v>765</v>
      </c>
      <c r="O13" s="53">
        <f t="shared" si="13"/>
        <v>22.950000000000003</v>
      </c>
      <c r="P13" s="51">
        <f t="shared" si="14"/>
        <v>787.95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139.78124999999997</v>
      </c>
      <c r="C15" s="50">
        <f t="shared" si="1"/>
        <v>4.1934375000000159</v>
      </c>
      <c r="D15" s="51">
        <f t="shared" si="2"/>
        <v>143.97468749999999</v>
      </c>
      <c r="E15" s="50">
        <f t="shared" si="3"/>
        <v>236.64374999999998</v>
      </c>
      <c r="F15" s="50">
        <f t="shared" si="4"/>
        <v>7.0993124999999999</v>
      </c>
      <c r="G15" s="51">
        <f t="shared" si="5"/>
        <v>243.74306249999998</v>
      </c>
      <c r="H15" s="52">
        <f t="shared" si="6"/>
        <v>315</v>
      </c>
      <c r="I15" s="52">
        <f t="shared" si="7"/>
        <v>9.4499999999999993</v>
      </c>
      <c r="J15" s="51">
        <f t="shared" si="8"/>
        <v>324.45</v>
      </c>
      <c r="K15" s="52">
        <f t="shared" si="9"/>
        <v>393.15937500000001</v>
      </c>
      <c r="L15" s="52">
        <f t="shared" si="10"/>
        <v>11.79478125</v>
      </c>
      <c r="M15" s="51">
        <f t="shared" si="11"/>
        <v>404.95415625000004</v>
      </c>
      <c r="N15" s="53">
        <f t="shared" si="12"/>
        <v>472.5</v>
      </c>
      <c r="O15" s="53">
        <f t="shared" si="13"/>
        <v>14.175000000000001</v>
      </c>
      <c r="P15" s="51">
        <f t="shared" si="14"/>
        <v>486.67500000000001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143.77500000000001</v>
      </c>
      <c r="C17" s="50">
        <f t="shared" si="1"/>
        <v>4.3132500000000107</v>
      </c>
      <c r="D17" s="51">
        <f t="shared" si="2"/>
        <v>148.08825000000002</v>
      </c>
      <c r="E17" s="50">
        <f t="shared" si="3"/>
        <v>243.405</v>
      </c>
      <c r="F17" s="50">
        <f t="shared" si="4"/>
        <v>7.302150000000001</v>
      </c>
      <c r="G17" s="51">
        <f t="shared" si="5"/>
        <v>250.70715000000001</v>
      </c>
      <c r="H17" s="52">
        <f t="shared" si="6"/>
        <v>324</v>
      </c>
      <c r="I17" s="52">
        <f t="shared" si="7"/>
        <v>9.7200000000000006</v>
      </c>
      <c r="J17" s="51">
        <f t="shared" si="8"/>
        <v>333.72</v>
      </c>
      <c r="K17" s="52">
        <f t="shared" si="9"/>
        <v>404.39250000000004</v>
      </c>
      <c r="L17" s="52">
        <f t="shared" si="10"/>
        <v>12.131775000000001</v>
      </c>
      <c r="M17" s="51">
        <f t="shared" si="11"/>
        <v>416.52427500000005</v>
      </c>
      <c r="N17" s="53">
        <f t="shared" si="12"/>
        <v>486</v>
      </c>
      <c r="O17" s="53">
        <f t="shared" si="13"/>
        <v>14.58</v>
      </c>
      <c r="P17" s="51">
        <f t="shared" si="14"/>
        <v>500.58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106.5</v>
      </c>
      <c r="C24" s="50">
        <f t="shared" si="1"/>
        <v>3.1949999999999932</v>
      </c>
      <c r="D24" s="51">
        <f t="shared" si="2"/>
        <v>109.69499999999999</v>
      </c>
      <c r="E24" s="50">
        <f t="shared" si="3"/>
        <v>180.29999999999998</v>
      </c>
      <c r="F24" s="50">
        <f t="shared" si="4"/>
        <v>5.4089999999999998</v>
      </c>
      <c r="G24" s="51">
        <f t="shared" si="5"/>
        <v>185.70899999999997</v>
      </c>
      <c r="H24" s="52">
        <f t="shared" si="6"/>
        <v>240</v>
      </c>
      <c r="I24" s="52">
        <f t="shared" si="7"/>
        <v>7.1999999999999993</v>
      </c>
      <c r="J24" s="51">
        <f t="shared" si="8"/>
        <v>247.2</v>
      </c>
      <c r="K24" s="52">
        <f t="shared" si="9"/>
        <v>299.54999999999995</v>
      </c>
      <c r="L24" s="52">
        <f t="shared" si="10"/>
        <v>8.9864999999999995</v>
      </c>
      <c r="M24" s="51">
        <f t="shared" si="11"/>
        <v>308.53649999999999</v>
      </c>
      <c r="N24" s="53">
        <f t="shared" si="12"/>
        <v>360</v>
      </c>
      <c r="O24" s="53">
        <f t="shared" si="13"/>
        <v>10.8</v>
      </c>
      <c r="P24" s="51">
        <f t="shared" si="14"/>
        <v>370.8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159.75</v>
      </c>
      <c r="C31" s="50">
        <f>VALUE(D31*$K$2/$K$3)</f>
        <v>4.7924999999999995</v>
      </c>
      <c r="D31" s="51">
        <f>R31+R31*$K$2/100</f>
        <v>164.54249999999999</v>
      </c>
      <c r="E31" s="54">
        <f>VALUE(G31*100/$K$3)</f>
        <v>270.45</v>
      </c>
      <c r="F31" s="54">
        <f>VALUE(G31*$K$2/$K$3)</f>
        <v>8.1135000000000002</v>
      </c>
      <c r="G31" s="51">
        <f>S31+S31*$K$2/100</f>
        <v>278.56349999999998</v>
      </c>
      <c r="H31" s="50">
        <f>VALUE(J31*100/$K$3)</f>
        <v>360</v>
      </c>
      <c r="I31" s="50">
        <f>VALUE(J31*$K$2/$K$3)</f>
        <v>10.8</v>
      </c>
      <c r="J31" s="51">
        <f>T31+T31*$K$2/100</f>
        <v>370.8</v>
      </c>
      <c r="K31" s="53">
        <f>VALUE(M31*100/$K$3)</f>
        <v>449.32500000000005</v>
      </c>
      <c r="L31" s="53">
        <f>VALUE(M31*$K$2/$K$3)</f>
        <v>13.479750000000003</v>
      </c>
      <c r="M31" s="55">
        <f>U31+U31*$K$2/100</f>
        <v>462.80475000000007</v>
      </c>
      <c r="N31" s="53">
        <f>VALUE(P31*100/$K$3)</f>
        <v>540.00000000000011</v>
      </c>
      <c r="O31" s="53">
        <f>VALUE(P31*$K$2/$K$3)</f>
        <v>16.200000000000003</v>
      </c>
      <c r="P31" s="51">
        <f>V31+V31*$K$2/100</f>
        <v>556.20000000000005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168.625</v>
      </c>
      <c r="C33" s="50">
        <f t="shared" si="22"/>
        <v>5.0587499999999999</v>
      </c>
      <c r="D33" s="51">
        <f t="shared" si="23"/>
        <v>173.68375</v>
      </c>
      <c r="E33" s="54">
        <f t="shared" si="24"/>
        <v>285.47499999999997</v>
      </c>
      <c r="F33" s="54">
        <f t="shared" si="25"/>
        <v>8.5642499999999995</v>
      </c>
      <c r="G33" s="51">
        <f t="shared" si="26"/>
        <v>294.03924999999998</v>
      </c>
      <c r="H33" s="50">
        <f t="shared" si="27"/>
        <v>380</v>
      </c>
      <c r="I33" s="50">
        <f t="shared" si="28"/>
        <v>11.399999999999999</v>
      </c>
      <c r="J33" s="51">
        <f t="shared" si="29"/>
        <v>391.4</v>
      </c>
      <c r="K33" s="53">
        <f t="shared" si="30"/>
        <v>474.28750000000002</v>
      </c>
      <c r="L33" s="53">
        <f t="shared" si="31"/>
        <v>14.228625000000001</v>
      </c>
      <c r="M33" s="55">
        <f t="shared" si="32"/>
        <v>488.51612500000005</v>
      </c>
      <c r="N33" s="53">
        <f t="shared" si="33"/>
        <v>570</v>
      </c>
      <c r="O33" s="53">
        <f t="shared" si="34"/>
        <v>17.100000000000001</v>
      </c>
      <c r="P33" s="51">
        <f t="shared" si="35"/>
        <v>587.1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266.25</v>
      </c>
      <c r="C35" s="50">
        <f t="shared" si="22"/>
        <v>7.9875000000000007</v>
      </c>
      <c r="D35" s="51">
        <f t="shared" si="23"/>
        <v>274.23750000000001</v>
      </c>
      <c r="E35" s="54">
        <f t="shared" si="24"/>
        <v>450.75</v>
      </c>
      <c r="F35" s="54">
        <f t="shared" si="25"/>
        <v>13.522499999999999</v>
      </c>
      <c r="G35" s="51">
        <f t="shared" si="26"/>
        <v>464.27249999999998</v>
      </c>
      <c r="H35" s="50">
        <f t="shared" si="27"/>
        <v>600</v>
      </c>
      <c r="I35" s="50">
        <f t="shared" si="28"/>
        <v>18</v>
      </c>
      <c r="J35" s="51">
        <f t="shared" si="29"/>
        <v>618</v>
      </c>
      <c r="K35" s="53">
        <f t="shared" si="30"/>
        <v>748.875</v>
      </c>
      <c r="L35" s="53">
        <f t="shared" si="31"/>
        <v>22.466249999999999</v>
      </c>
      <c r="M35" s="55">
        <f t="shared" si="32"/>
        <v>771.34124999999995</v>
      </c>
      <c r="N35" s="53">
        <f t="shared" si="33"/>
        <v>900</v>
      </c>
      <c r="O35" s="53">
        <f t="shared" si="34"/>
        <v>27</v>
      </c>
      <c r="P35" s="51">
        <f t="shared" si="35"/>
        <v>927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284</v>
      </c>
      <c r="C37" s="50">
        <f t="shared" si="22"/>
        <v>8.52</v>
      </c>
      <c r="D37" s="51">
        <f t="shared" si="23"/>
        <v>292.52</v>
      </c>
      <c r="E37" s="54">
        <f t="shared" si="24"/>
        <v>480.79999999999995</v>
      </c>
      <c r="F37" s="54">
        <f t="shared" si="25"/>
        <v>14.423999999999998</v>
      </c>
      <c r="G37" s="51">
        <f t="shared" si="26"/>
        <v>495.22399999999993</v>
      </c>
      <c r="H37" s="50">
        <f t="shared" si="27"/>
        <v>640</v>
      </c>
      <c r="I37" s="50">
        <f t="shared" si="28"/>
        <v>19.200000000000003</v>
      </c>
      <c r="J37" s="51">
        <f t="shared" si="29"/>
        <v>659.2</v>
      </c>
      <c r="K37" s="53">
        <f t="shared" si="30"/>
        <v>798.80000000000007</v>
      </c>
      <c r="L37" s="53">
        <f t="shared" si="31"/>
        <v>23.964000000000002</v>
      </c>
      <c r="M37" s="55">
        <f t="shared" si="32"/>
        <v>822.76400000000012</v>
      </c>
      <c r="N37" s="53">
        <f t="shared" si="33"/>
        <v>960</v>
      </c>
      <c r="O37" s="53">
        <f t="shared" si="34"/>
        <v>28.799999999999997</v>
      </c>
      <c r="P37" s="51">
        <f t="shared" si="35"/>
        <v>988.8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">
      <c r="A38" s="47" t="s">
        <v>67</v>
      </c>
      <c r="B38" s="50">
        <f t="shared" si="21"/>
        <v>301.75</v>
      </c>
      <c r="C38" s="50">
        <f t="shared" si="22"/>
        <v>9.0525000000000002</v>
      </c>
      <c r="D38" s="51">
        <f t="shared" si="23"/>
        <v>310.80250000000001</v>
      </c>
      <c r="E38" s="54">
        <f t="shared" si="24"/>
        <v>510.84999999999997</v>
      </c>
      <c r="F38" s="54">
        <f t="shared" si="25"/>
        <v>15.3255</v>
      </c>
      <c r="G38" s="51">
        <f t="shared" si="26"/>
        <v>526.17549999999994</v>
      </c>
      <c r="H38" s="50">
        <f t="shared" si="27"/>
        <v>680</v>
      </c>
      <c r="I38" s="50">
        <f t="shared" si="28"/>
        <v>20.399999999999999</v>
      </c>
      <c r="J38" s="51">
        <f t="shared" si="29"/>
        <v>700.4</v>
      </c>
      <c r="K38" s="53">
        <f t="shared" si="30"/>
        <v>848.72500000000002</v>
      </c>
      <c r="L38" s="53">
        <f t="shared" si="31"/>
        <v>25.461750000000006</v>
      </c>
      <c r="M38" s="55">
        <f t="shared" si="32"/>
        <v>874.18675000000007</v>
      </c>
      <c r="N38" s="53">
        <f t="shared" si="33"/>
        <v>1019.9999999999999</v>
      </c>
      <c r="O38" s="53">
        <f t="shared" si="34"/>
        <v>30.599999999999998</v>
      </c>
      <c r="P38" s="51">
        <f t="shared" si="35"/>
        <v>1050.5999999999999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">
      <c r="A40" s="47" t="s">
        <v>70</v>
      </c>
      <c r="B40" s="50">
        <f t="shared" si="21"/>
        <v>186.375</v>
      </c>
      <c r="C40" s="50">
        <f t="shared" si="22"/>
        <v>5.5912500000000005</v>
      </c>
      <c r="D40" s="51">
        <f t="shared" si="23"/>
        <v>191.96625</v>
      </c>
      <c r="E40" s="54">
        <f t="shared" si="24"/>
        <v>315.52500000000003</v>
      </c>
      <c r="F40" s="54">
        <f t="shared" si="25"/>
        <v>9.4657499999999999</v>
      </c>
      <c r="G40" s="51">
        <f t="shared" si="26"/>
        <v>324.99074999999999</v>
      </c>
      <c r="H40" s="50">
        <f t="shared" si="27"/>
        <v>420</v>
      </c>
      <c r="I40" s="50">
        <f t="shared" si="28"/>
        <v>12.600000000000001</v>
      </c>
      <c r="J40" s="51">
        <f t="shared" si="29"/>
        <v>432.6</v>
      </c>
      <c r="K40" s="53">
        <f t="shared" si="30"/>
        <v>524.21249999999998</v>
      </c>
      <c r="L40" s="53">
        <f t="shared" si="31"/>
        <v>15.726374999999999</v>
      </c>
      <c r="M40" s="55">
        <f t="shared" si="32"/>
        <v>539.93887499999994</v>
      </c>
      <c r="N40" s="53">
        <f t="shared" si="33"/>
        <v>630</v>
      </c>
      <c r="O40" s="53">
        <f t="shared" si="34"/>
        <v>18.899999999999999</v>
      </c>
      <c r="P40" s="51">
        <f t="shared" si="35"/>
        <v>648.9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191.7</v>
      </c>
      <c r="C42" s="50">
        <f t="shared" si="22"/>
        <v>5.7509999999999994</v>
      </c>
      <c r="D42" s="51">
        <f t="shared" si="23"/>
        <v>197.45099999999999</v>
      </c>
      <c r="E42" s="54">
        <f t="shared" si="24"/>
        <v>324.53999999999996</v>
      </c>
      <c r="F42" s="54">
        <f t="shared" si="25"/>
        <v>9.7361999999999984</v>
      </c>
      <c r="G42" s="51">
        <f t="shared" si="26"/>
        <v>334.27619999999996</v>
      </c>
      <c r="H42" s="50">
        <f t="shared" si="27"/>
        <v>432</v>
      </c>
      <c r="I42" s="50">
        <f t="shared" si="28"/>
        <v>12.959999999999999</v>
      </c>
      <c r="J42" s="51">
        <f t="shared" si="29"/>
        <v>444.96</v>
      </c>
      <c r="K42" s="53">
        <f t="shared" si="30"/>
        <v>539.19000000000005</v>
      </c>
      <c r="L42" s="53">
        <f t="shared" si="31"/>
        <v>16.175700000000003</v>
      </c>
      <c r="M42" s="55">
        <f t="shared" si="32"/>
        <v>555.36570000000006</v>
      </c>
      <c r="N42" s="53">
        <f t="shared" si="33"/>
        <v>648</v>
      </c>
      <c r="O42" s="53">
        <f t="shared" si="34"/>
        <v>19.440000000000001</v>
      </c>
      <c r="P42" s="51">
        <f t="shared" si="35"/>
        <v>667.44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142</v>
      </c>
      <c r="C49" s="50">
        <f t="shared" si="22"/>
        <v>4.26</v>
      </c>
      <c r="D49" s="51">
        <f t="shared" si="23"/>
        <v>146.26</v>
      </c>
      <c r="E49" s="54">
        <f t="shared" si="24"/>
        <v>240.39999999999998</v>
      </c>
      <c r="F49" s="54">
        <f t="shared" si="25"/>
        <v>7.2119999999999989</v>
      </c>
      <c r="G49" s="51">
        <f t="shared" si="26"/>
        <v>247.61199999999997</v>
      </c>
      <c r="H49" s="50">
        <f t="shared" si="27"/>
        <v>320</v>
      </c>
      <c r="I49" s="50">
        <f t="shared" si="28"/>
        <v>9.6000000000000014</v>
      </c>
      <c r="J49" s="51">
        <f t="shared" si="29"/>
        <v>329.6</v>
      </c>
      <c r="K49" s="53">
        <f t="shared" si="30"/>
        <v>399.40000000000003</v>
      </c>
      <c r="L49" s="53">
        <f t="shared" si="31"/>
        <v>11.982000000000001</v>
      </c>
      <c r="M49" s="55">
        <f t="shared" si="32"/>
        <v>411.38200000000006</v>
      </c>
      <c r="N49" s="53">
        <f t="shared" si="33"/>
        <v>480</v>
      </c>
      <c r="O49" s="53">
        <f t="shared" si="34"/>
        <v>14.399999999999999</v>
      </c>
      <c r="P49" s="51">
        <f t="shared" si="35"/>
        <v>494.4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3"/>
  <sheetViews>
    <sheetView workbookViewId="0">
      <selection activeCell="A2" sqref="A2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79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119.8125</v>
      </c>
      <c r="C6" s="50">
        <f>D6-B6</f>
        <v>3.5943749999999994</v>
      </c>
      <c r="D6" s="51">
        <f>R6+R6*$K$2/100</f>
        <v>123.406875</v>
      </c>
      <c r="E6" s="50">
        <f>VALUE(G6*100/$K$3)</f>
        <v>202.83750000000001</v>
      </c>
      <c r="F6" s="50">
        <f>VALUE(G6*$K$2/$K$3)</f>
        <v>6.0851249999999997</v>
      </c>
      <c r="G6" s="51">
        <f>S6+S6*$K$2/100</f>
        <v>208.92262500000001</v>
      </c>
      <c r="H6" s="52">
        <f>VALUE(J6*100/$K$3)</f>
        <v>270.00000000000006</v>
      </c>
      <c r="I6" s="52">
        <f>VALUE(J6*$K$2/$K$3)</f>
        <v>8.1000000000000014</v>
      </c>
      <c r="J6" s="51">
        <f>T6+T6*$K$2/100</f>
        <v>278.10000000000002</v>
      </c>
      <c r="K6" s="52">
        <f>VALUE(M6*100/$K$3)</f>
        <v>336.99375000000003</v>
      </c>
      <c r="L6" s="52">
        <f>VALUE(M6*$K$2/$K$3)</f>
        <v>10.1098125</v>
      </c>
      <c r="M6" s="51">
        <f>U6+U6*$K$2/100</f>
        <v>347.10356250000001</v>
      </c>
      <c r="N6" s="53">
        <f>VALUE(P6*100/$K$3)</f>
        <v>405</v>
      </c>
      <c r="O6" s="53">
        <f>VALUE(P6*$K$2/$K$3)</f>
        <v>12.149999999999999</v>
      </c>
      <c r="P6" s="51">
        <f>V6+V6*$K$2/100</f>
        <v>417.15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126.46875</v>
      </c>
      <c r="C8" s="50">
        <f t="shared" si="1"/>
        <v>3.7940624999999955</v>
      </c>
      <c r="D8" s="51">
        <f t="shared" si="2"/>
        <v>130.2628125</v>
      </c>
      <c r="E8" s="50">
        <f t="shared" si="3"/>
        <v>214.10624999999999</v>
      </c>
      <c r="F8" s="50">
        <f t="shared" si="4"/>
        <v>6.4231875</v>
      </c>
      <c r="G8" s="51">
        <f t="shared" si="5"/>
        <v>220.5294375</v>
      </c>
      <c r="H8" s="52">
        <f t="shared" si="6"/>
        <v>285</v>
      </c>
      <c r="I8" s="52">
        <f t="shared" si="7"/>
        <v>8.5500000000000007</v>
      </c>
      <c r="J8" s="51">
        <f t="shared" si="8"/>
        <v>293.55</v>
      </c>
      <c r="K8" s="52">
        <f t="shared" si="9"/>
        <v>355.71562499999999</v>
      </c>
      <c r="L8" s="52">
        <f t="shared" si="10"/>
        <v>10.671468750000001</v>
      </c>
      <c r="M8" s="51">
        <f t="shared" si="11"/>
        <v>366.38709375000002</v>
      </c>
      <c r="N8" s="53">
        <f t="shared" si="12"/>
        <v>427.5</v>
      </c>
      <c r="O8" s="53">
        <f t="shared" si="13"/>
        <v>12.824999999999999</v>
      </c>
      <c r="P8" s="51">
        <f t="shared" si="14"/>
        <v>440.32499999999999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199.6875</v>
      </c>
      <c r="C10" s="50">
        <f t="shared" si="1"/>
        <v>5.9906249999999943</v>
      </c>
      <c r="D10" s="51">
        <f t="shared" si="2"/>
        <v>205.67812499999999</v>
      </c>
      <c r="E10" s="50">
        <f t="shared" si="3"/>
        <v>338.0625</v>
      </c>
      <c r="F10" s="50">
        <f t="shared" si="4"/>
        <v>10.141875000000001</v>
      </c>
      <c r="G10" s="51">
        <f t="shared" si="5"/>
        <v>348.20437500000003</v>
      </c>
      <c r="H10" s="52">
        <f t="shared" si="6"/>
        <v>450</v>
      </c>
      <c r="I10" s="52">
        <f t="shared" si="7"/>
        <v>13.5</v>
      </c>
      <c r="J10" s="51">
        <f t="shared" si="8"/>
        <v>463.5</v>
      </c>
      <c r="K10" s="52">
        <f t="shared" si="9"/>
        <v>561.65624999999989</v>
      </c>
      <c r="L10" s="52">
        <f t="shared" si="10"/>
        <v>16.849687499999998</v>
      </c>
      <c r="M10" s="51">
        <f t="shared" si="11"/>
        <v>578.50593749999996</v>
      </c>
      <c r="N10" s="53">
        <f t="shared" si="12"/>
        <v>675</v>
      </c>
      <c r="O10" s="53">
        <f t="shared" si="13"/>
        <v>20.25</v>
      </c>
      <c r="P10" s="51">
        <f t="shared" si="14"/>
        <v>695.25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213</v>
      </c>
      <c r="C12" s="50">
        <f t="shared" si="1"/>
        <v>6.3899999999999864</v>
      </c>
      <c r="D12" s="51">
        <f t="shared" si="2"/>
        <v>219.39</v>
      </c>
      <c r="E12" s="50">
        <f t="shared" si="3"/>
        <v>360.59999999999997</v>
      </c>
      <c r="F12" s="50">
        <f t="shared" si="4"/>
        <v>10.818</v>
      </c>
      <c r="G12" s="51">
        <f t="shared" si="5"/>
        <v>371.41799999999995</v>
      </c>
      <c r="H12" s="52">
        <f t="shared" si="6"/>
        <v>480</v>
      </c>
      <c r="I12" s="52">
        <f t="shared" si="7"/>
        <v>14.399999999999999</v>
      </c>
      <c r="J12" s="51">
        <f t="shared" si="8"/>
        <v>494.4</v>
      </c>
      <c r="K12" s="52">
        <f t="shared" si="9"/>
        <v>599.09999999999991</v>
      </c>
      <c r="L12" s="52">
        <f t="shared" si="10"/>
        <v>17.972999999999999</v>
      </c>
      <c r="M12" s="51">
        <f t="shared" si="11"/>
        <v>617.07299999999998</v>
      </c>
      <c r="N12" s="53">
        <f t="shared" si="12"/>
        <v>720</v>
      </c>
      <c r="O12" s="53">
        <f t="shared" si="13"/>
        <v>21.6</v>
      </c>
      <c r="P12" s="51">
        <f t="shared" si="14"/>
        <v>741.6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">
      <c r="A13" s="47" t="s">
        <v>67</v>
      </c>
      <c r="B13" s="50">
        <f t="shared" si="0"/>
        <v>226.3125</v>
      </c>
      <c r="C13" s="50">
        <f t="shared" si="1"/>
        <v>6.7893750000000068</v>
      </c>
      <c r="D13" s="51">
        <f t="shared" si="2"/>
        <v>233.10187500000001</v>
      </c>
      <c r="E13" s="50">
        <f t="shared" si="3"/>
        <v>383.13749999999999</v>
      </c>
      <c r="F13" s="50">
        <f t="shared" si="4"/>
        <v>11.494125</v>
      </c>
      <c r="G13" s="51">
        <f t="shared" si="5"/>
        <v>394.63162499999999</v>
      </c>
      <c r="H13" s="52">
        <f t="shared" si="6"/>
        <v>509.99999999999994</v>
      </c>
      <c r="I13" s="52">
        <f t="shared" si="7"/>
        <v>15.299999999999999</v>
      </c>
      <c r="J13" s="51">
        <f t="shared" si="8"/>
        <v>525.29999999999995</v>
      </c>
      <c r="K13" s="52">
        <f t="shared" si="9"/>
        <v>636.54375000000005</v>
      </c>
      <c r="L13" s="52">
        <f t="shared" si="10"/>
        <v>19.0963125</v>
      </c>
      <c r="M13" s="51">
        <f t="shared" si="11"/>
        <v>655.6400625</v>
      </c>
      <c r="N13" s="53">
        <f t="shared" si="12"/>
        <v>765</v>
      </c>
      <c r="O13" s="53">
        <f t="shared" si="13"/>
        <v>22.950000000000003</v>
      </c>
      <c r="P13" s="51">
        <f t="shared" si="14"/>
        <v>787.95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139.78124999999997</v>
      </c>
      <c r="C15" s="50">
        <f t="shared" si="1"/>
        <v>4.1934375000000159</v>
      </c>
      <c r="D15" s="51">
        <f t="shared" si="2"/>
        <v>143.97468749999999</v>
      </c>
      <c r="E15" s="50">
        <f t="shared" si="3"/>
        <v>236.64374999999998</v>
      </c>
      <c r="F15" s="50">
        <f t="shared" si="4"/>
        <v>7.0993124999999999</v>
      </c>
      <c r="G15" s="51">
        <f t="shared" si="5"/>
        <v>243.74306249999998</v>
      </c>
      <c r="H15" s="52">
        <f t="shared" si="6"/>
        <v>315</v>
      </c>
      <c r="I15" s="52">
        <f t="shared" si="7"/>
        <v>9.4499999999999993</v>
      </c>
      <c r="J15" s="51">
        <f t="shared" si="8"/>
        <v>324.45</v>
      </c>
      <c r="K15" s="52">
        <f t="shared" si="9"/>
        <v>393.15937500000001</v>
      </c>
      <c r="L15" s="52">
        <f t="shared" si="10"/>
        <v>11.79478125</v>
      </c>
      <c r="M15" s="51">
        <f t="shared" si="11"/>
        <v>404.95415625000004</v>
      </c>
      <c r="N15" s="53">
        <f t="shared" si="12"/>
        <v>472.5</v>
      </c>
      <c r="O15" s="53">
        <f t="shared" si="13"/>
        <v>14.175000000000001</v>
      </c>
      <c r="P15" s="51">
        <f t="shared" si="14"/>
        <v>486.67500000000001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143.77500000000001</v>
      </c>
      <c r="C17" s="50">
        <f t="shared" si="1"/>
        <v>4.3132500000000107</v>
      </c>
      <c r="D17" s="51">
        <f t="shared" si="2"/>
        <v>148.08825000000002</v>
      </c>
      <c r="E17" s="50">
        <f t="shared" si="3"/>
        <v>243.405</v>
      </c>
      <c r="F17" s="50">
        <f t="shared" si="4"/>
        <v>7.302150000000001</v>
      </c>
      <c r="G17" s="51">
        <f t="shared" si="5"/>
        <v>250.70715000000001</v>
      </c>
      <c r="H17" s="52">
        <f t="shared" si="6"/>
        <v>324</v>
      </c>
      <c r="I17" s="52">
        <f t="shared" si="7"/>
        <v>9.7200000000000006</v>
      </c>
      <c r="J17" s="51">
        <f t="shared" si="8"/>
        <v>333.72</v>
      </c>
      <c r="K17" s="52">
        <f t="shared" si="9"/>
        <v>404.39250000000004</v>
      </c>
      <c r="L17" s="52">
        <f t="shared" si="10"/>
        <v>12.131775000000001</v>
      </c>
      <c r="M17" s="51">
        <f t="shared" si="11"/>
        <v>416.52427500000005</v>
      </c>
      <c r="N17" s="53">
        <f t="shared" si="12"/>
        <v>486</v>
      </c>
      <c r="O17" s="53">
        <f t="shared" si="13"/>
        <v>14.58</v>
      </c>
      <c r="P17" s="51">
        <f t="shared" si="14"/>
        <v>500.58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106.5</v>
      </c>
      <c r="C24" s="50">
        <f t="shared" si="1"/>
        <v>3.1949999999999932</v>
      </c>
      <c r="D24" s="51">
        <f t="shared" si="2"/>
        <v>109.69499999999999</v>
      </c>
      <c r="E24" s="50">
        <f t="shared" si="3"/>
        <v>180.29999999999998</v>
      </c>
      <c r="F24" s="50">
        <f t="shared" si="4"/>
        <v>5.4089999999999998</v>
      </c>
      <c r="G24" s="51">
        <f t="shared" si="5"/>
        <v>185.70899999999997</v>
      </c>
      <c r="H24" s="52">
        <f t="shared" si="6"/>
        <v>240</v>
      </c>
      <c r="I24" s="52">
        <f t="shared" si="7"/>
        <v>7.1999999999999993</v>
      </c>
      <c r="J24" s="51">
        <f t="shared" si="8"/>
        <v>247.2</v>
      </c>
      <c r="K24" s="52">
        <f t="shared" si="9"/>
        <v>299.54999999999995</v>
      </c>
      <c r="L24" s="52">
        <f t="shared" si="10"/>
        <v>8.9864999999999995</v>
      </c>
      <c r="M24" s="51">
        <f t="shared" si="11"/>
        <v>308.53649999999999</v>
      </c>
      <c r="N24" s="53">
        <f t="shared" si="12"/>
        <v>360</v>
      </c>
      <c r="O24" s="53">
        <f t="shared" si="13"/>
        <v>10.8</v>
      </c>
      <c r="P24" s="51">
        <f t="shared" si="14"/>
        <v>370.8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159.75</v>
      </c>
      <c r="C31" s="50">
        <f>VALUE(D31*$K$2/$K$3)</f>
        <v>4.7924999999999995</v>
      </c>
      <c r="D31" s="51">
        <f>R31+R31*$K$2/100</f>
        <v>164.54249999999999</v>
      </c>
      <c r="E31" s="54">
        <f>VALUE(G31*100/$K$3)</f>
        <v>270.45</v>
      </c>
      <c r="F31" s="54">
        <f>VALUE(G31*$K$2/$K$3)</f>
        <v>8.1135000000000002</v>
      </c>
      <c r="G31" s="51">
        <f>S31+S31*$K$2/100</f>
        <v>278.56349999999998</v>
      </c>
      <c r="H31" s="50">
        <f>VALUE(J31*100/$K$3)</f>
        <v>360</v>
      </c>
      <c r="I31" s="50">
        <f>VALUE(J31*$K$2/$K$3)</f>
        <v>10.8</v>
      </c>
      <c r="J31" s="51">
        <f>T31+T31*$K$2/100</f>
        <v>370.8</v>
      </c>
      <c r="K31" s="53">
        <f>VALUE(M31*100/$K$3)</f>
        <v>449.32500000000005</v>
      </c>
      <c r="L31" s="53">
        <f>VALUE(M31*$K$2/$K$3)</f>
        <v>13.479750000000003</v>
      </c>
      <c r="M31" s="55">
        <f>U31+U31*$K$2/100</f>
        <v>462.80475000000007</v>
      </c>
      <c r="N31" s="53">
        <f>VALUE(P31*100/$K$3)</f>
        <v>540.00000000000011</v>
      </c>
      <c r="O31" s="53">
        <f>VALUE(P31*$K$2/$K$3)</f>
        <v>16.200000000000003</v>
      </c>
      <c r="P31" s="51">
        <f>V31+V31*$K$2/100</f>
        <v>556.20000000000005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168.625</v>
      </c>
      <c r="C33" s="50">
        <f t="shared" si="22"/>
        <v>5.0587499999999999</v>
      </c>
      <c r="D33" s="51">
        <f t="shared" si="23"/>
        <v>173.68375</v>
      </c>
      <c r="E33" s="54">
        <f t="shared" si="24"/>
        <v>285.47499999999997</v>
      </c>
      <c r="F33" s="54">
        <f t="shared" si="25"/>
        <v>8.5642499999999995</v>
      </c>
      <c r="G33" s="51">
        <f t="shared" si="26"/>
        <v>294.03924999999998</v>
      </c>
      <c r="H33" s="50">
        <f t="shared" si="27"/>
        <v>380</v>
      </c>
      <c r="I33" s="50">
        <f t="shared" si="28"/>
        <v>11.399999999999999</v>
      </c>
      <c r="J33" s="51">
        <f t="shared" si="29"/>
        <v>391.4</v>
      </c>
      <c r="K33" s="53">
        <f t="shared" si="30"/>
        <v>474.28750000000002</v>
      </c>
      <c r="L33" s="53">
        <f t="shared" si="31"/>
        <v>14.228625000000001</v>
      </c>
      <c r="M33" s="55">
        <f t="shared" si="32"/>
        <v>488.51612500000005</v>
      </c>
      <c r="N33" s="53">
        <f t="shared" si="33"/>
        <v>570</v>
      </c>
      <c r="O33" s="53">
        <f t="shared" si="34"/>
        <v>17.100000000000001</v>
      </c>
      <c r="P33" s="51">
        <f t="shared" si="35"/>
        <v>587.1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266.25</v>
      </c>
      <c r="C35" s="50">
        <f t="shared" si="22"/>
        <v>7.9875000000000007</v>
      </c>
      <c r="D35" s="51">
        <f t="shared" si="23"/>
        <v>274.23750000000001</v>
      </c>
      <c r="E35" s="54">
        <f t="shared" si="24"/>
        <v>450.75</v>
      </c>
      <c r="F35" s="54">
        <f t="shared" si="25"/>
        <v>13.522499999999999</v>
      </c>
      <c r="G35" s="51">
        <f t="shared" si="26"/>
        <v>464.27249999999998</v>
      </c>
      <c r="H35" s="50">
        <f t="shared" si="27"/>
        <v>600</v>
      </c>
      <c r="I35" s="50">
        <f t="shared" si="28"/>
        <v>18</v>
      </c>
      <c r="J35" s="51">
        <f t="shared" si="29"/>
        <v>618</v>
      </c>
      <c r="K35" s="53">
        <f t="shared" si="30"/>
        <v>748.875</v>
      </c>
      <c r="L35" s="53">
        <f t="shared" si="31"/>
        <v>22.466249999999999</v>
      </c>
      <c r="M35" s="55">
        <f t="shared" si="32"/>
        <v>771.34124999999995</v>
      </c>
      <c r="N35" s="53">
        <f t="shared" si="33"/>
        <v>900</v>
      </c>
      <c r="O35" s="53">
        <f t="shared" si="34"/>
        <v>27</v>
      </c>
      <c r="P35" s="51">
        <f t="shared" si="35"/>
        <v>927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284</v>
      </c>
      <c r="C37" s="50">
        <f t="shared" si="22"/>
        <v>8.52</v>
      </c>
      <c r="D37" s="51">
        <f t="shared" si="23"/>
        <v>292.52</v>
      </c>
      <c r="E37" s="54">
        <f t="shared" si="24"/>
        <v>480.79999999999995</v>
      </c>
      <c r="F37" s="54">
        <f t="shared" si="25"/>
        <v>14.423999999999998</v>
      </c>
      <c r="G37" s="51">
        <f t="shared" si="26"/>
        <v>495.22399999999993</v>
      </c>
      <c r="H37" s="50">
        <f t="shared" si="27"/>
        <v>640</v>
      </c>
      <c r="I37" s="50">
        <f t="shared" si="28"/>
        <v>19.200000000000003</v>
      </c>
      <c r="J37" s="51">
        <f t="shared" si="29"/>
        <v>659.2</v>
      </c>
      <c r="K37" s="53">
        <f t="shared" si="30"/>
        <v>798.80000000000007</v>
      </c>
      <c r="L37" s="53">
        <f t="shared" si="31"/>
        <v>23.964000000000002</v>
      </c>
      <c r="M37" s="55">
        <f t="shared" si="32"/>
        <v>822.76400000000012</v>
      </c>
      <c r="N37" s="53">
        <f t="shared" si="33"/>
        <v>960</v>
      </c>
      <c r="O37" s="53">
        <f t="shared" si="34"/>
        <v>28.799999999999997</v>
      </c>
      <c r="P37" s="51">
        <f t="shared" si="35"/>
        <v>988.8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">
      <c r="A38" s="47" t="s">
        <v>67</v>
      </c>
      <c r="B38" s="50">
        <f t="shared" si="21"/>
        <v>301.75</v>
      </c>
      <c r="C38" s="50">
        <f t="shared" si="22"/>
        <v>9.0525000000000002</v>
      </c>
      <c r="D38" s="51">
        <f t="shared" si="23"/>
        <v>310.80250000000001</v>
      </c>
      <c r="E38" s="54">
        <f t="shared" si="24"/>
        <v>510.84999999999997</v>
      </c>
      <c r="F38" s="54">
        <f t="shared" si="25"/>
        <v>15.3255</v>
      </c>
      <c r="G38" s="51">
        <f t="shared" si="26"/>
        <v>526.17549999999994</v>
      </c>
      <c r="H38" s="50">
        <f t="shared" si="27"/>
        <v>680</v>
      </c>
      <c r="I38" s="50">
        <f t="shared" si="28"/>
        <v>20.399999999999999</v>
      </c>
      <c r="J38" s="51">
        <f t="shared" si="29"/>
        <v>700.4</v>
      </c>
      <c r="K38" s="53">
        <f t="shared" si="30"/>
        <v>848.72500000000002</v>
      </c>
      <c r="L38" s="53">
        <f t="shared" si="31"/>
        <v>25.461750000000006</v>
      </c>
      <c r="M38" s="55">
        <f t="shared" si="32"/>
        <v>874.18675000000007</v>
      </c>
      <c r="N38" s="53">
        <f t="shared" si="33"/>
        <v>1019.9999999999999</v>
      </c>
      <c r="O38" s="53">
        <f t="shared" si="34"/>
        <v>30.599999999999998</v>
      </c>
      <c r="P38" s="51">
        <f t="shared" si="35"/>
        <v>1050.5999999999999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">
      <c r="A40" s="47" t="s">
        <v>70</v>
      </c>
      <c r="B40" s="50">
        <f t="shared" si="21"/>
        <v>186.375</v>
      </c>
      <c r="C40" s="50">
        <f t="shared" si="22"/>
        <v>5.5912500000000005</v>
      </c>
      <c r="D40" s="51">
        <f t="shared" si="23"/>
        <v>191.96625</v>
      </c>
      <c r="E40" s="54">
        <f t="shared" si="24"/>
        <v>315.52500000000003</v>
      </c>
      <c r="F40" s="54">
        <f t="shared" si="25"/>
        <v>9.4657499999999999</v>
      </c>
      <c r="G40" s="51">
        <f t="shared" si="26"/>
        <v>324.99074999999999</v>
      </c>
      <c r="H40" s="50">
        <f t="shared" si="27"/>
        <v>420</v>
      </c>
      <c r="I40" s="50">
        <f t="shared" si="28"/>
        <v>12.600000000000001</v>
      </c>
      <c r="J40" s="51">
        <f t="shared" si="29"/>
        <v>432.6</v>
      </c>
      <c r="K40" s="53">
        <f t="shared" si="30"/>
        <v>524.21249999999998</v>
      </c>
      <c r="L40" s="53">
        <f t="shared" si="31"/>
        <v>15.726374999999999</v>
      </c>
      <c r="M40" s="55">
        <f t="shared" si="32"/>
        <v>539.93887499999994</v>
      </c>
      <c r="N40" s="53">
        <f t="shared" si="33"/>
        <v>630</v>
      </c>
      <c r="O40" s="53">
        <f t="shared" si="34"/>
        <v>18.899999999999999</v>
      </c>
      <c r="P40" s="51">
        <f t="shared" si="35"/>
        <v>648.9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191.7</v>
      </c>
      <c r="C42" s="50">
        <f t="shared" si="22"/>
        <v>5.7509999999999994</v>
      </c>
      <c r="D42" s="51">
        <f t="shared" si="23"/>
        <v>197.45099999999999</v>
      </c>
      <c r="E42" s="54">
        <f t="shared" si="24"/>
        <v>324.53999999999996</v>
      </c>
      <c r="F42" s="54">
        <f t="shared" si="25"/>
        <v>9.7361999999999984</v>
      </c>
      <c r="G42" s="51">
        <f t="shared" si="26"/>
        <v>334.27619999999996</v>
      </c>
      <c r="H42" s="50">
        <f t="shared" si="27"/>
        <v>432</v>
      </c>
      <c r="I42" s="50">
        <f t="shared" si="28"/>
        <v>12.959999999999999</v>
      </c>
      <c r="J42" s="51">
        <f t="shared" si="29"/>
        <v>444.96</v>
      </c>
      <c r="K42" s="53">
        <f t="shared" si="30"/>
        <v>539.19000000000005</v>
      </c>
      <c r="L42" s="53">
        <f t="shared" si="31"/>
        <v>16.175700000000003</v>
      </c>
      <c r="M42" s="55">
        <f t="shared" si="32"/>
        <v>555.36570000000006</v>
      </c>
      <c r="N42" s="53">
        <f t="shared" si="33"/>
        <v>648</v>
      </c>
      <c r="O42" s="53">
        <f t="shared" si="34"/>
        <v>19.440000000000001</v>
      </c>
      <c r="P42" s="51">
        <f t="shared" si="35"/>
        <v>667.44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142</v>
      </c>
      <c r="C49" s="50">
        <f t="shared" si="22"/>
        <v>4.26</v>
      </c>
      <c r="D49" s="51">
        <f t="shared" si="23"/>
        <v>146.26</v>
      </c>
      <c r="E49" s="54">
        <f t="shared" si="24"/>
        <v>240.39999999999998</v>
      </c>
      <c r="F49" s="54">
        <f t="shared" si="25"/>
        <v>7.2119999999999989</v>
      </c>
      <c r="G49" s="51">
        <f t="shared" si="26"/>
        <v>247.61199999999997</v>
      </c>
      <c r="H49" s="50">
        <f t="shared" si="27"/>
        <v>320</v>
      </c>
      <c r="I49" s="50">
        <f t="shared" si="28"/>
        <v>9.6000000000000014</v>
      </c>
      <c r="J49" s="51">
        <f t="shared" si="29"/>
        <v>329.6</v>
      </c>
      <c r="K49" s="53">
        <f t="shared" si="30"/>
        <v>399.40000000000003</v>
      </c>
      <c r="L49" s="53">
        <f t="shared" si="31"/>
        <v>11.982000000000001</v>
      </c>
      <c r="M49" s="55">
        <f t="shared" si="32"/>
        <v>411.38200000000006</v>
      </c>
      <c r="N49" s="53">
        <f t="shared" si="33"/>
        <v>480</v>
      </c>
      <c r="O49" s="53">
        <f t="shared" si="34"/>
        <v>14.399999999999999</v>
      </c>
      <c r="P49" s="51">
        <f t="shared" si="35"/>
        <v>494.4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3"/>
  <sheetViews>
    <sheetView workbookViewId="0">
      <selection activeCell="A2" sqref="A2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80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119.8125</v>
      </c>
      <c r="C6" s="50">
        <f>D6-B6</f>
        <v>3.5943749999999994</v>
      </c>
      <c r="D6" s="51">
        <f>R6+R6*$K$2/100</f>
        <v>123.406875</v>
      </c>
      <c r="E6" s="50">
        <f>VALUE(G6*100/$K$3)</f>
        <v>202.83750000000001</v>
      </c>
      <c r="F6" s="50">
        <f>VALUE(G6*$K$2/$K$3)</f>
        <v>6.0851249999999997</v>
      </c>
      <c r="G6" s="51">
        <f>S6+S6*$K$2/100</f>
        <v>208.92262500000001</v>
      </c>
      <c r="H6" s="52">
        <f>VALUE(J6*100/$K$3)</f>
        <v>270.00000000000006</v>
      </c>
      <c r="I6" s="52">
        <f>VALUE(J6*$K$2/$K$3)</f>
        <v>8.1000000000000014</v>
      </c>
      <c r="J6" s="51">
        <f>T6+T6*$K$2/100</f>
        <v>278.10000000000002</v>
      </c>
      <c r="K6" s="52">
        <f>VALUE(M6*100/$K$3)</f>
        <v>336.99375000000003</v>
      </c>
      <c r="L6" s="52">
        <f>VALUE(M6*$K$2/$K$3)</f>
        <v>10.1098125</v>
      </c>
      <c r="M6" s="51">
        <f>U6+U6*$K$2/100</f>
        <v>347.10356250000001</v>
      </c>
      <c r="N6" s="53">
        <f>VALUE(P6*100/$K$3)</f>
        <v>405</v>
      </c>
      <c r="O6" s="53">
        <f>VALUE(P6*$K$2/$K$3)</f>
        <v>12.149999999999999</v>
      </c>
      <c r="P6" s="51">
        <f>V6+V6*$K$2/100</f>
        <v>417.15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126.46875</v>
      </c>
      <c r="C8" s="50">
        <f t="shared" si="1"/>
        <v>3.7940624999999955</v>
      </c>
      <c r="D8" s="51">
        <f t="shared" si="2"/>
        <v>130.2628125</v>
      </c>
      <c r="E8" s="50">
        <f t="shared" si="3"/>
        <v>214.10624999999999</v>
      </c>
      <c r="F8" s="50">
        <f t="shared" si="4"/>
        <v>6.4231875</v>
      </c>
      <c r="G8" s="51">
        <f t="shared" si="5"/>
        <v>220.5294375</v>
      </c>
      <c r="H8" s="52">
        <f t="shared" si="6"/>
        <v>285</v>
      </c>
      <c r="I8" s="52">
        <f t="shared" si="7"/>
        <v>8.5500000000000007</v>
      </c>
      <c r="J8" s="51">
        <f t="shared" si="8"/>
        <v>293.55</v>
      </c>
      <c r="K8" s="52">
        <f t="shared" si="9"/>
        <v>355.71562499999999</v>
      </c>
      <c r="L8" s="52">
        <f t="shared" si="10"/>
        <v>10.671468750000001</v>
      </c>
      <c r="M8" s="51">
        <f t="shared" si="11"/>
        <v>366.38709375000002</v>
      </c>
      <c r="N8" s="53">
        <f t="shared" si="12"/>
        <v>427.5</v>
      </c>
      <c r="O8" s="53">
        <f t="shared" si="13"/>
        <v>12.824999999999999</v>
      </c>
      <c r="P8" s="51">
        <f t="shared" si="14"/>
        <v>440.32499999999999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199.6875</v>
      </c>
      <c r="C10" s="50">
        <f t="shared" si="1"/>
        <v>5.9906249999999943</v>
      </c>
      <c r="D10" s="51">
        <f t="shared" si="2"/>
        <v>205.67812499999999</v>
      </c>
      <c r="E10" s="50">
        <f t="shared" si="3"/>
        <v>338.0625</v>
      </c>
      <c r="F10" s="50">
        <f t="shared" si="4"/>
        <v>10.141875000000001</v>
      </c>
      <c r="G10" s="51">
        <f t="shared" si="5"/>
        <v>348.20437500000003</v>
      </c>
      <c r="H10" s="52">
        <f t="shared" si="6"/>
        <v>450</v>
      </c>
      <c r="I10" s="52">
        <f t="shared" si="7"/>
        <v>13.5</v>
      </c>
      <c r="J10" s="51">
        <f t="shared" si="8"/>
        <v>463.5</v>
      </c>
      <c r="K10" s="52">
        <f t="shared" si="9"/>
        <v>561.65624999999989</v>
      </c>
      <c r="L10" s="52">
        <f t="shared" si="10"/>
        <v>16.849687499999998</v>
      </c>
      <c r="M10" s="51">
        <f t="shared" si="11"/>
        <v>578.50593749999996</v>
      </c>
      <c r="N10" s="53">
        <f t="shared" si="12"/>
        <v>675</v>
      </c>
      <c r="O10" s="53">
        <f t="shared" si="13"/>
        <v>20.25</v>
      </c>
      <c r="P10" s="51">
        <f t="shared" si="14"/>
        <v>695.25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213</v>
      </c>
      <c r="C12" s="50">
        <f t="shared" si="1"/>
        <v>6.3899999999999864</v>
      </c>
      <c r="D12" s="51">
        <f t="shared" si="2"/>
        <v>219.39</v>
      </c>
      <c r="E12" s="50">
        <f t="shared" si="3"/>
        <v>360.59999999999997</v>
      </c>
      <c r="F12" s="50">
        <f t="shared" si="4"/>
        <v>10.818</v>
      </c>
      <c r="G12" s="51">
        <f t="shared" si="5"/>
        <v>371.41799999999995</v>
      </c>
      <c r="H12" s="52">
        <f t="shared" si="6"/>
        <v>480</v>
      </c>
      <c r="I12" s="52">
        <f t="shared" si="7"/>
        <v>14.399999999999999</v>
      </c>
      <c r="J12" s="51">
        <f t="shared" si="8"/>
        <v>494.4</v>
      </c>
      <c r="K12" s="52">
        <f t="shared" si="9"/>
        <v>599.09999999999991</v>
      </c>
      <c r="L12" s="52">
        <f t="shared" si="10"/>
        <v>17.972999999999999</v>
      </c>
      <c r="M12" s="51">
        <f t="shared" si="11"/>
        <v>617.07299999999998</v>
      </c>
      <c r="N12" s="53">
        <f t="shared" si="12"/>
        <v>720</v>
      </c>
      <c r="O12" s="53">
        <f t="shared" si="13"/>
        <v>21.6</v>
      </c>
      <c r="P12" s="51">
        <f t="shared" si="14"/>
        <v>741.6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">
      <c r="A13" s="47" t="s">
        <v>67</v>
      </c>
      <c r="B13" s="50">
        <f t="shared" si="0"/>
        <v>226.3125</v>
      </c>
      <c r="C13" s="50">
        <f t="shared" si="1"/>
        <v>6.7893750000000068</v>
      </c>
      <c r="D13" s="51">
        <f t="shared" si="2"/>
        <v>233.10187500000001</v>
      </c>
      <c r="E13" s="50">
        <f t="shared" si="3"/>
        <v>383.13749999999999</v>
      </c>
      <c r="F13" s="50">
        <f t="shared" si="4"/>
        <v>11.494125</v>
      </c>
      <c r="G13" s="51">
        <f t="shared" si="5"/>
        <v>394.63162499999999</v>
      </c>
      <c r="H13" s="52">
        <f t="shared" si="6"/>
        <v>509.99999999999994</v>
      </c>
      <c r="I13" s="52">
        <f t="shared" si="7"/>
        <v>15.299999999999999</v>
      </c>
      <c r="J13" s="51">
        <f t="shared" si="8"/>
        <v>525.29999999999995</v>
      </c>
      <c r="K13" s="52">
        <f t="shared" si="9"/>
        <v>636.54375000000005</v>
      </c>
      <c r="L13" s="52">
        <f t="shared" si="10"/>
        <v>19.0963125</v>
      </c>
      <c r="M13" s="51">
        <f t="shared" si="11"/>
        <v>655.6400625</v>
      </c>
      <c r="N13" s="53">
        <f t="shared" si="12"/>
        <v>765</v>
      </c>
      <c r="O13" s="53">
        <f t="shared" si="13"/>
        <v>22.950000000000003</v>
      </c>
      <c r="P13" s="51">
        <f t="shared" si="14"/>
        <v>787.95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139.78124999999997</v>
      </c>
      <c r="C15" s="50">
        <f t="shared" si="1"/>
        <v>4.1934375000000159</v>
      </c>
      <c r="D15" s="51">
        <f t="shared" si="2"/>
        <v>143.97468749999999</v>
      </c>
      <c r="E15" s="50">
        <f t="shared" si="3"/>
        <v>236.64374999999998</v>
      </c>
      <c r="F15" s="50">
        <f t="shared" si="4"/>
        <v>7.0993124999999999</v>
      </c>
      <c r="G15" s="51">
        <f t="shared" si="5"/>
        <v>243.74306249999998</v>
      </c>
      <c r="H15" s="52">
        <f t="shared" si="6"/>
        <v>315</v>
      </c>
      <c r="I15" s="52">
        <f t="shared" si="7"/>
        <v>9.4499999999999993</v>
      </c>
      <c r="J15" s="51">
        <f t="shared" si="8"/>
        <v>324.45</v>
      </c>
      <c r="K15" s="52">
        <f t="shared" si="9"/>
        <v>393.15937500000001</v>
      </c>
      <c r="L15" s="52">
        <f t="shared" si="10"/>
        <v>11.79478125</v>
      </c>
      <c r="M15" s="51">
        <f t="shared" si="11"/>
        <v>404.95415625000004</v>
      </c>
      <c r="N15" s="53">
        <f t="shared" si="12"/>
        <v>472.5</v>
      </c>
      <c r="O15" s="53">
        <f t="shared" si="13"/>
        <v>14.175000000000001</v>
      </c>
      <c r="P15" s="51">
        <f t="shared" si="14"/>
        <v>486.67500000000001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143.77500000000001</v>
      </c>
      <c r="C17" s="50">
        <f t="shared" si="1"/>
        <v>4.3132500000000107</v>
      </c>
      <c r="D17" s="51">
        <f t="shared" si="2"/>
        <v>148.08825000000002</v>
      </c>
      <c r="E17" s="50">
        <f t="shared" si="3"/>
        <v>243.405</v>
      </c>
      <c r="F17" s="50">
        <f t="shared" si="4"/>
        <v>7.302150000000001</v>
      </c>
      <c r="G17" s="51">
        <f t="shared" si="5"/>
        <v>250.70715000000001</v>
      </c>
      <c r="H17" s="52">
        <f t="shared" si="6"/>
        <v>324</v>
      </c>
      <c r="I17" s="52">
        <f t="shared" si="7"/>
        <v>9.7200000000000006</v>
      </c>
      <c r="J17" s="51">
        <f t="shared" si="8"/>
        <v>333.72</v>
      </c>
      <c r="K17" s="52">
        <f t="shared" si="9"/>
        <v>404.39250000000004</v>
      </c>
      <c r="L17" s="52">
        <f t="shared" si="10"/>
        <v>12.131775000000001</v>
      </c>
      <c r="M17" s="51">
        <f t="shared" si="11"/>
        <v>416.52427500000005</v>
      </c>
      <c r="N17" s="53">
        <f t="shared" si="12"/>
        <v>486</v>
      </c>
      <c r="O17" s="53">
        <f t="shared" si="13"/>
        <v>14.58</v>
      </c>
      <c r="P17" s="51">
        <f t="shared" si="14"/>
        <v>500.58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106.5</v>
      </c>
      <c r="C24" s="50">
        <f t="shared" si="1"/>
        <v>3.1949999999999932</v>
      </c>
      <c r="D24" s="51">
        <f t="shared" si="2"/>
        <v>109.69499999999999</v>
      </c>
      <c r="E24" s="50">
        <f t="shared" si="3"/>
        <v>180.29999999999998</v>
      </c>
      <c r="F24" s="50">
        <f t="shared" si="4"/>
        <v>5.4089999999999998</v>
      </c>
      <c r="G24" s="51">
        <f t="shared" si="5"/>
        <v>185.70899999999997</v>
      </c>
      <c r="H24" s="52">
        <f t="shared" si="6"/>
        <v>240</v>
      </c>
      <c r="I24" s="52">
        <f t="shared" si="7"/>
        <v>7.1999999999999993</v>
      </c>
      <c r="J24" s="51">
        <f t="shared" si="8"/>
        <v>247.2</v>
      </c>
      <c r="K24" s="52">
        <f t="shared" si="9"/>
        <v>299.54999999999995</v>
      </c>
      <c r="L24" s="52">
        <f t="shared" si="10"/>
        <v>8.9864999999999995</v>
      </c>
      <c r="M24" s="51">
        <f t="shared" si="11"/>
        <v>308.53649999999999</v>
      </c>
      <c r="N24" s="53">
        <f t="shared" si="12"/>
        <v>360</v>
      </c>
      <c r="O24" s="53">
        <f t="shared" si="13"/>
        <v>10.8</v>
      </c>
      <c r="P24" s="51">
        <f t="shared" si="14"/>
        <v>370.8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159.75</v>
      </c>
      <c r="C31" s="50">
        <f>VALUE(D31*$K$2/$K$3)</f>
        <v>4.7924999999999995</v>
      </c>
      <c r="D31" s="51">
        <f>R31+R31*$K$2/100</f>
        <v>164.54249999999999</v>
      </c>
      <c r="E31" s="54">
        <f>VALUE(G31*100/$K$3)</f>
        <v>270.45</v>
      </c>
      <c r="F31" s="54">
        <f>VALUE(G31*$K$2/$K$3)</f>
        <v>8.1135000000000002</v>
      </c>
      <c r="G31" s="51">
        <f>S31+S31*$K$2/100</f>
        <v>278.56349999999998</v>
      </c>
      <c r="H31" s="50">
        <f>VALUE(J31*100/$K$3)</f>
        <v>360</v>
      </c>
      <c r="I31" s="50">
        <f>VALUE(J31*$K$2/$K$3)</f>
        <v>10.8</v>
      </c>
      <c r="J31" s="51">
        <f>T31+T31*$K$2/100</f>
        <v>370.8</v>
      </c>
      <c r="K31" s="53">
        <f>VALUE(M31*100/$K$3)</f>
        <v>449.32500000000005</v>
      </c>
      <c r="L31" s="53">
        <f>VALUE(M31*$K$2/$K$3)</f>
        <v>13.479750000000003</v>
      </c>
      <c r="M31" s="55">
        <f>U31+U31*$K$2/100</f>
        <v>462.80475000000007</v>
      </c>
      <c r="N31" s="53">
        <f>VALUE(P31*100/$K$3)</f>
        <v>540.00000000000011</v>
      </c>
      <c r="O31" s="53">
        <f>VALUE(P31*$K$2/$K$3)</f>
        <v>16.200000000000003</v>
      </c>
      <c r="P31" s="51">
        <f>V31+V31*$K$2/100</f>
        <v>556.20000000000005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168.625</v>
      </c>
      <c r="C33" s="50">
        <f t="shared" si="22"/>
        <v>5.0587499999999999</v>
      </c>
      <c r="D33" s="51">
        <f t="shared" si="23"/>
        <v>173.68375</v>
      </c>
      <c r="E33" s="54">
        <f t="shared" si="24"/>
        <v>285.47499999999997</v>
      </c>
      <c r="F33" s="54">
        <f t="shared" si="25"/>
        <v>8.5642499999999995</v>
      </c>
      <c r="G33" s="51">
        <f t="shared" si="26"/>
        <v>294.03924999999998</v>
      </c>
      <c r="H33" s="50">
        <f t="shared" si="27"/>
        <v>380</v>
      </c>
      <c r="I33" s="50">
        <f t="shared" si="28"/>
        <v>11.399999999999999</v>
      </c>
      <c r="J33" s="51">
        <f t="shared" si="29"/>
        <v>391.4</v>
      </c>
      <c r="K33" s="53">
        <f t="shared" si="30"/>
        <v>474.28750000000002</v>
      </c>
      <c r="L33" s="53">
        <f t="shared" si="31"/>
        <v>14.228625000000001</v>
      </c>
      <c r="M33" s="55">
        <f t="shared" si="32"/>
        <v>488.51612500000005</v>
      </c>
      <c r="N33" s="53">
        <f t="shared" si="33"/>
        <v>570</v>
      </c>
      <c r="O33" s="53">
        <f t="shared" si="34"/>
        <v>17.100000000000001</v>
      </c>
      <c r="P33" s="51">
        <f t="shared" si="35"/>
        <v>587.1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266.25</v>
      </c>
      <c r="C35" s="50">
        <f t="shared" si="22"/>
        <v>7.9875000000000007</v>
      </c>
      <c r="D35" s="51">
        <f t="shared" si="23"/>
        <v>274.23750000000001</v>
      </c>
      <c r="E35" s="54">
        <f t="shared" si="24"/>
        <v>450.75</v>
      </c>
      <c r="F35" s="54">
        <f t="shared" si="25"/>
        <v>13.522499999999999</v>
      </c>
      <c r="G35" s="51">
        <f t="shared" si="26"/>
        <v>464.27249999999998</v>
      </c>
      <c r="H35" s="50">
        <f t="shared" si="27"/>
        <v>600</v>
      </c>
      <c r="I35" s="50">
        <f t="shared" si="28"/>
        <v>18</v>
      </c>
      <c r="J35" s="51">
        <f t="shared" si="29"/>
        <v>618</v>
      </c>
      <c r="K35" s="53">
        <f t="shared" si="30"/>
        <v>748.875</v>
      </c>
      <c r="L35" s="53">
        <f t="shared" si="31"/>
        <v>22.466249999999999</v>
      </c>
      <c r="M35" s="55">
        <f t="shared" si="32"/>
        <v>771.34124999999995</v>
      </c>
      <c r="N35" s="53">
        <f t="shared" si="33"/>
        <v>900</v>
      </c>
      <c r="O35" s="53">
        <f t="shared" si="34"/>
        <v>27</v>
      </c>
      <c r="P35" s="51">
        <f t="shared" si="35"/>
        <v>927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284</v>
      </c>
      <c r="C37" s="50">
        <f t="shared" si="22"/>
        <v>8.52</v>
      </c>
      <c r="D37" s="51">
        <f t="shared" si="23"/>
        <v>292.52</v>
      </c>
      <c r="E37" s="54">
        <f t="shared" si="24"/>
        <v>480.79999999999995</v>
      </c>
      <c r="F37" s="54">
        <f t="shared" si="25"/>
        <v>14.423999999999998</v>
      </c>
      <c r="G37" s="51">
        <f t="shared" si="26"/>
        <v>495.22399999999993</v>
      </c>
      <c r="H37" s="50">
        <f t="shared" si="27"/>
        <v>640</v>
      </c>
      <c r="I37" s="50">
        <f t="shared" si="28"/>
        <v>19.200000000000003</v>
      </c>
      <c r="J37" s="51">
        <f t="shared" si="29"/>
        <v>659.2</v>
      </c>
      <c r="K37" s="53">
        <f t="shared" si="30"/>
        <v>798.80000000000007</v>
      </c>
      <c r="L37" s="53">
        <f t="shared" si="31"/>
        <v>23.964000000000002</v>
      </c>
      <c r="M37" s="55">
        <f t="shared" si="32"/>
        <v>822.76400000000012</v>
      </c>
      <c r="N37" s="53">
        <f t="shared" si="33"/>
        <v>960</v>
      </c>
      <c r="O37" s="53">
        <f t="shared" si="34"/>
        <v>28.799999999999997</v>
      </c>
      <c r="P37" s="51">
        <f t="shared" si="35"/>
        <v>988.8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">
      <c r="A38" s="47" t="s">
        <v>67</v>
      </c>
      <c r="B38" s="50">
        <f t="shared" si="21"/>
        <v>301.75</v>
      </c>
      <c r="C38" s="50">
        <f t="shared" si="22"/>
        <v>9.0525000000000002</v>
      </c>
      <c r="D38" s="51">
        <f t="shared" si="23"/>
        <v>310.80250000000001</v>
      </c>
      <c r="E38" s="54">
        <f t="shared" si="24"/>
        <v>510.84999999999997</v>
      </c>
      <c r="F38" s="54">
        <f t="shared" si="25"/>
        <v>15.3255</v>
      </c>
      <c r="G38" s="51">
        <f t="shared" si="26"/>
        <v>526.17549999999994</v>
      </c>
      <c r="H38" s="50">
        <f t="shared" si="27"/>
        <v>680</v>
      </c>
      <c r="I38" s="50">
        <f t="shared" si="28"/>
        <v>20.399999999999999</v>
      </c>
      <c r="J38" s="51">
        <f t="shared" si="29"/>
        <v>700.4</v>
      </c>
      <c r="K38" s="53">
        <f t="shared" si="30"/>
        <v>848.72500000000002</v>
      </c>
      <c r="L38" s="53">
        <f t="shared" si="31"/>
        <v>25.461750000000006</v>
      </c>
      <c r="M38" s="55">
        <f t="shared" si="32"/>
        <v>874.18675000000007</v>
      </c>
      <c r="N38" s="53">
        <f t="shared" si="33"/>
        <v>1019.9999999999999</v>
      </c>
      <c r="O38" s="53">
        <f t="shared" si="34"/>
        <v>30.599999999999998</v>
      </c>
      <c r="P38" s="51">
        <f t="shared" si="35"/>
        <v>1050.5999999999999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">
      <c r="A40" s="47" t="s">
        <v>70</v>
      </c>
      <c r="B40" s="50">
        <f t="shared" si="21"/>
        <v>186.375</v>
      </c>
      <c r="C40" s="50">
        <f t="shared" si="22"/>
        <v>5.5912500000000005</v>
      </c>
      <c r="D40" s="51">
        <f t="shared" si="23"/>
        <v>191.96625</v>
      </c>
      <c r="E40" s="54">
        <f t="shared" si="24"/>
        <v>315.52500000000003</v>
      </c>
      <c r="F40" s="54">
        <f t="shared" si="25"/>
        <v>9.4657499999999999</v>
      </c>
      <c r="G40" s="51">
        <f t="shared" si="26"/>
        <v>324.99074999999999</v>
      </c>
      <c r="H40" s="50">
        <f t="shared" si="27"/>
        <v>420</v>
      </c>
      <c r="I40" s="50">
        <f t="shared" si="28"/>
        <v>12.600000000000001</v>
      </c>
      <c r="J40" s="51">
        <f t="shared" si="29"/>
        <v>432.6</v>
      </c>
      <c r="K40" s="53">
        <f t="shared" si="30"/>
        <v>524.21249999999998</v>
      </c>
      <c r="L40" s="53">
        <f t="shared" si="31"/>
        <v>15.726374999999999</v>
      </c>
      <c r="M40" s="55">
        <f t="shared" si="32"/>
        <v>539.93887499999994</v>
      </c>
      <c r="N40" s="53">
        <f t="shared" si="33"/>
        <v>630</v>
      </c>
      <c r="O40" s="53">
        <f t="shared" si="34"/>
        <v>18.899999999999999</v>
      </c>
      <c r="P40" s="51">
        <f t="shared" si="35"/>
        <v>648.9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191.7</v>
      </c>
      <c r="C42" s="50">
        <f t="shared" si="22"/>
        <v>5.7509999999999994</v>
      </c>
      <c r="D42" s="51">
        <f t="shared" si="23"/>
        <v>197.45099999999999</v>
      </c>
      <c r="E42" s="54">
        <f t="shared" si="24"/>
        <v>324.53999999999996</v>
      </c>
      <c r="F42" s="54">
        <f t="shared" si="25"/>
        <v>9.7361999999999984</v>
      </c>
      <c r="G42" s="51">
        <f t="shared" si="26"/>
        <v>334.27619999999996</v>
      </c>
      <c r="H42" s="50">
        <f t="shared" si="27"/>
        <v>432</v>
      </c>
      <c r="I42" s="50">
        <f t="shared" si="28"/>
        <v>12.959999999999999</v>
      </c>
      <c r="J42" s="51">
        <f t="shared" si="29"/>
        <v>444.96</v>
      </c>
      <c r="K42" s="53">
        <f t="shared" si="30"/>
        <v>539.19000000000005</v>
      </c>
      <c r="L42" s="53">
        <f t="shared" si="31"/>
        <v>16.175700000000003</v>
      </c>
      <c r="M42" s="55">
        <f t="shared" si="32"/>
        <v>555.36570000000006</v>
      </c>
      <c r="N42" s="53">
        <f t="shared" si="33"/>
        <v>648</v>
      </c>
      <c r="O42" s="53">
        <f t="shared" si="34"/>
        <v>19.440000000000001</v>
      </c>
      <c r="P42" s="51">
        <f t="shared" si="35"/>
        <v>667.44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142</v>
      </c>
      <c r="C49" s="50">
        <f t="shared" si="22"/>
        <v>4.26</v>
      </c>
      <c r="D49" s="51">
        <f t="shared" si="23"/>
        <v>146.26</v>
      </c>
      <c r="E49" s="54">
        <f t="shared" si="24"/>
        <v>240.39999999999998</v>
      </c>
      <c r="F49" s="54">
        <f t="shared" si="25"/>
        <v>7.2119999999999989</v>
      </c>
      <c r="G49" s="51">
        <f t="shared" si="26"/>
        <v>247.61199999999997</v>
      </c>
      <c r="H49" s="50">
        <f t="shared" si="27"/>
        <v>320</v>
      </c>
      <c r="I49" s="50">
        <f t="shared" si="28"/>
        <v>9.6000000000000014</v>
      </c>
      <c r="J49" s="51">
        <f t="shared" si="29"/>
        <v>329.6</v>
      </c>
      <c r="K49" s="53">
        <f t="shared" si="30"/>
        <v>399.40000000000003</v>
      </c>
      <c r="L49" s="53">
        <f t="shared" si="31"/>
        <v>11.982000000000001</v>
      </c>
      <c r="M49" s="55">
        <f t="shared" si="32"/>
        <v>411.38200000000006</v>
      </c>
      <c r="N49" s="53">
        <f t="shared" si="33"/>
        <v>480</v>
      </c>
      <c r="O49" s="53">
        <f t="shared" si="34"/>
        <v>14.399999999999999</v>
      </c>
      <c r="P49" s="51">
        <f t="shared" si="35"/>
        <v>494.4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3"/>
  <sheetViews>
    <sheetView zoomScale="80" zoomScaleNormal="80" workbookViewId="0">
      <selection activeCell="A2" sqref="A2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81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119.8125</v>
      </c>
      <c r="C6" s="50">
        <f>D6-B6</f>
        <v>3.5943749999999994</v>
      </c>
      <c r="D6" s="51">
        <f>R6+R6*$K$2/100</f>
        <v>123.406875</v>
      </c>
      <c r="E6" s="50">
        <f>VALUE(G6*100/$K$3)</f>
        <v>202.83750000000001</v>
      </c>
      <c r="F6" s="50">
        <f>VALUE(G6*$K$2/$K$3)</f>
        <v>6.0851249999999997</v>
      </c>
      <c r="G6" s="51">
        <f>S6+S6*$K$2/100</f>
        <v>208.92262500000001</v>
      </c>
      <c r="H6" s="52">
        <f>VALUE(J6*100/$K$3)</f>
        <v>270.00000000000006</v>
      </c>
      <c r="I6" s="52">
        <f>VALUE(J6*$K$2/$K$3)</f>
        <v>8.1000000000000014</v>
      </c>
      <c r="J6" s="51">
        <f>T6+T6*$K$2/100</f>
        <v>278.10000000000002</v>
      </c>
      <c r="K6" s="52">
        <f>VALUE(M6*100/$K$3)</f>
        <v>336.99375000000003</v>
      </c>
      <c r="L6" s="52">
        <f>VALUE(M6*$K$2/$K$3)</f>
        <v>10.1098125</v>
      </c>
      <c r="M6" s="51">
        <f>U6+U6*$K$2/100</f>
        <v>347.10356250000001</v>
      </c>
      <c r="N6" s="53">
        <f>VALUE(P6*100/$K$3)</f>
        <v>405</v>
      </c>
      <c r="O6" s="53">
        <f>VALUE(P6*$K$2/$K$3)</f>
        <v>12.149999999999999</v>
      </c>
      <c r="P6" s="51">
        <f>V6+V6*$K$2/100</f>
        <v>417.15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126.46875</v>
      </c>
      <c r="C8" s="50">
        <f t="shared" si="1"/>
        <v>3.7940624999999955</v>
      </c>
      <c r="D8" s="51">
        <f t="shared" si="2"/>
        <v>130.2628125</v>
      </c>
      <c r="E8" s="50">
        <f t="shared" si="3"/>
        <v>214.10624999999999</v>
      </c>
      <c r="F8" s="50">
        <f t="shared" si="4"/>
        <v>6.4231875</v>
      </c>
      <c r="G8" s="51">
        <f t="shared" si="5"/>
        <v>220.5294375</v>
      </c>
      <c r="H8" s="52">
        <f t="shared" si="6"/>
        <v>285</v>
      </c>
      <c r="I8" s="52">
        <f t="shared" si="7"/>
        <v>8.5500000000000007</v>
      </c>
      <c r="J8" s="51">
        <f t="shared" si="8"/>
        <v>293.55</v>
      </c>
      <c r="K8" s="52">
        <f t="shared" si="9"/>
        <v>355.71562499999999</v>
      </c>
      <c r="L8" s="52">
        <f t="shared" si="10"/>
        <v>10.671468750000001</v>
      </c>
      <c r="M8" s="51">
        <f t="shared" si="11"/>
        <v>366.38709375000002</v>
      </c>
      <c r="N8" s="53">
        <f t="shared" si="12"/>
        <v>427.5</v>
      </c>
      <c r="O8" s="53">
        <f t="shared" si="13"/>
        <v>12.824999999999999</v>
      </c>
      <c r="P8" s="51">
        <f t="shared" si="14"/>
        <v>440.32499999999999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199.6875</v>
      </c>
      <c r="C10" s="50">
        <f t="shared" si="1"/>
        <v>5.9906249999999943</v>
      </c>
      <c r="D10" s="51">
        <f t="shared" si="2"/>
        <v>205.67812499999999</v>
      </c>
      <c r="E10" s="50">
        <f t="shared" si="3"/>
        <v>338.0625</v>
      </c>
      <c r="F10" s="50">
        <f t="shared" si="4"/>
        <v>10.141875000000001</v>
      </c>
      <c r="G10" s="51">
        <f t="shared" si="5"/>
        <v>348.20437500000003</v>
      </c>
      <c r="H10" s="52">
        <f t="shared" si="6"/>
        <v>450</v>
      </c>
      <c r="I10" s="52">
        <f t="shared" si="7"/>
        <v>13.5</v>
      </c>
      <c r="J10" s="51">
        <f t="shared" si="8"/>
        <v>463.5</v>
      </c>
      <c r="K10" s="52">
        <f t="shared" si="9"/>
        <v>561.65624999999989</v>
      </c>
      <c r="L10" s="52">
        <f t="shared" si="10"/>
        <v>16.849687499999998</v>
      </c>
      <c r="M10" s="51">
        <f t="shared" si="11"/>
        <v>578.50593749999996</v>
      </c>
      <c r="N10" s="53">
        <f t="shared" si="12"/>
        <v>675</v>
      </c>
      <c r="O10" s="53">
        <f t="shared" si="13"/>
        <v>20.25</v>
      </c>
      <c r="P10" s="51">
        <f t="shared" si="14"/>
        <v>695.25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213</v>
      </c>
      <c r="C12" s="50">
        <f t="shared" si="1"/>
        <v>6.3899999999999864</v>
      </c>
      <c r="D12" s="51">
        <f t="shared" si="2"/>
        <v>219.39</v>
      </c>
      <c r="E12" s="50">
        <f t="shared" si="3"/>
        <v>360.59999999999997</v>
      </c>
      <c r="F12" s="50">
        <f t="shared" si="4"/>
        <v>10.818</v>
      </c>
      <c r="G12" s="51">
        <f t="shared" si="5"/>
        <v>371.41799999999995</v>
      </c>
      <c r="H12" s="52">
        <f t="shared" si="6"/>
        <v>480</v>
      </c>
      <c r="I12" s="52">
        <f t="shared" si="7"/>
        <v>14.399999999999999</v>
      </c>
      <c r="J12" s="51">
        <f t="shared" si="8"/>
        <v>494.4</v>
      </c>
      <c r="K12" s="52">
        <f t="shared" si="9"/>
        <v>599.09999999999991</v>
      </c>
      <c r="L12" s="52">
        <f t="shared" si="10"/>
        <v>17.972999999999999</v>
      </c>
      <c r="M12" s="51">
        <f t="shared" si="11"/>
        <v>617.07299999999998</v>
      </c>
      <c r="N12" s="53">
        <f t="shared" si="12"/>
        <v>720</v>
      </c>
      <c r="O12" s="53">
        <f t="shared" si="13"/>
        <v>21.6</v>
      </c>
      <c r="P12" s="51">
        <f t="shared" si="14"/>
        <v>741.6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">
      <c r="A13" s="47" t="s">
        <v>67</v>
      </c>
      <c r="B13" s="50">
        <f t="shared" si="0"/>
        <v>226.3125</v>
      </c>
      <c r="C13" s="50">
        <f t="shared" si="1"/>
        <v>6.7893750000000068</v>
      </c>
      <c r="D13" s="51">
        <f t="shared" si="2"/>
        <v>233.10187500000001</v>
      </c>
      <c r="E13" s="50">
        <f t="shared" si="3"/>
        <v>383.13749999999999</v>
      </c>
      <c r="F13" s="50">
        <f t="shared" si="4"/>
        <v>11.494125</v>
      </c>
      <c r="G13" s="51">
        <f t="shared" si="5"/>
        <v>394.63162499999999</v>
      </c>
      <c r="H13" s="52">
        <f t="shared" si="6"/>
        <v>509.99999999999994</v>
      </c>
      <c r="I13" s="52">
        <f t="shared" si="7"/>
        <v>15.299999999999999</v>
      </c>
      <c r="J13" s="51">
        <f t="shared" si="8"/>
        <v>525.29999999999995</v>
      </c>
      <c r="K13" s="52">
        <f t="shared" si="9"/>
        <v>636.54375000000005</v>
      </c>
      <c r="L13" s="52">
        <f t="shared" si="10"/>
        <v>19.0963125</v>
      </c>
      <c r="M13" s="51">
        <f t="shared" si="11"/>
        <v>655.6400625</v>
      </c>
      <c r="N13" s="53">
        <f t="shared" si="12"/>
        <v>765</v>
      </c>
      <c r="O13" s="53">
        <f t="shared" si="13"/>
        <v>22.950000000000003</v>
      </c>
      <c r="P13" s="51">
        <f t="shared" si="14"/>
        <v>787.95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139.78124999999997</v>
      </c>
      <c r="C15" s="50">
        <f t="shared" si="1"/>
        <v>4.1934375000000159</v>
      </c>
      <c r="D15" s="51">
        <f t="shared" si="2"/>
        <v>143.97468749999999</v>
      </c>
      <c r="E15" s="50">
        <f t="shared" si="3"/>
        <v>236.64374999999998</v>
      </c>
      <c r="F15" s="50">
        <f t="shared" si="4"/>
        <v>7.0993124999999999</v>
      </c>
      <c r="G15" s="51">
        <f t="shared" si="5"/>
        <v>243.74306249999998</v>
      </c>
      <c r="H15" s="52">
        <f t="shared" si="6"/>
        <v>315</v>
      </c>
      <c r="I15" s="52">
        <f t="shared" si="7"/>
        <v>9.4499999999999993</v>
      </c>
      <c r="J15" s="51">
        <f t="shared" si="8"/>
        <v>324.45</v>
      </c>
      <c r="K15" s="52">
        <f t="shared" si="9"/>
        <v>393.15937500000001</v>
      </c>
      <c r="L15" s="52">
        <f t="shared" si="10"/>
        <v>11.79478125</v>
      </c>
      <c r="M15" s="51">
        <f t="shared" si="11"/>
        <v>404.95415625000004</v>
      </c>
      <c r="N15" s="53">
        <f t="shared" si="12"/>
        <v>472.5</v>
      </c>
      <c r="O15" s="53">
        <f t="shared" si="13"/>
        <v>14.175000000000001</v>
      </c>
      <c r="P15" s="51">
        <f t="shared" si="14"/>
        <v>486.67500000000001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143.77500000000001</v>
      </c>
      <c r="C17" s="50">
        <f t="shared" si="1"/>
        <v>4.3132500000000107</v>
      </c>
      <c r="D17" s="51">
        <f t="shared" si="2"/>
        <v>148.08825000000002</v>
      </c>
      <c r="E17" s="50">
        <f t="shared" si="3"/>
        <v>243.405</v>
      </c>
      <c r="F17" s="50">
        <f t="shared" si="4"/>
        <v>7.302150000000001</v>
      </c>
      <c r="G17" s="51">
        <f t="shared" si="5"/>
        <v>250.70715000000001</v>
      </c>
      <c r="H17" s="52">
        <f t="shared" si="6"/>
        <v>324</v>
      </c>
      <c r="I17" s="52">
        <f t="shared" si="7"/>
        <v>9.7200000000000006</v>
      </c>
      <c r="J17" s="51">
        <f t="shared" si="8"/>
        <v>333.72</v>
      </c>
      <c r="K17" s="52">
        <f t="shared" si="9"/>
        <v>404.39250000000004</v>
      </c>
      <c r="L17" s="52">
        <f t="shared" si="10"/>
        <v>12.131775000000001</v>
      </c>
      <c r="M17" s="51">
        <f t="shared" si="11"/>
        <v>416.52427500000005</v>
      </c>
      <c r="N17" s="53">
        <f t="shared" si="12"/>
        <v>486</v>
      </c>
      <c r="O17" s="53">
        <f t="shared" si="13"/>
        <v>14.58</v>
      </c>
      <c r="P17" s="51">
        <f t="shared" si="14"/>
        <v>500.58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106.5</v>
      </c>
      <c r="C24" s="50">
        <f t="shared" si="1"/>
        <v>3.1949999999999932</v>
      </c>
      <c r="D24" s="51">
        <f t="shared" si="2"/>
        <v>109.69499999999999</v>
      </c>
      <c r="E24" s="50">
        <f t="shared" si="3"/>
        <v>180.29999999999998</v>
      </c>
      <c r="F24" s="50">
        <f t="shared" si="4"/>
        <v>5.4089999999999998</v>
      </c>
      <c r="G24" s="51">
        <f t="shared" si="5"/>
        <v>185.70899999999997</v>
      </c>
      <c r="H24" s="52">
        <f t="shared" si="6"/>
        <v>240</v>
      </c>
      <c r="I24" s="52">
        <f t="shared" si="7"/>
        <v>7.1999999999999993</v>
      </c>
      <c r="J24" s="51">
        <f t="shared" si="8"/>
        <v>247.2</v>
      </c>
      <c r="K24" s="52">
        <f t="shared" si="9"/>
        <v>299.54999999999995</v>
      </c>
      <c r="L24" s="52">
        <f t="shared" si="10"/>
        <v>8.9864999999999995</v>
      </c>
      <c r="M24" s="51">
        <f t="shared" si="11"/>
        <v>308.53649999999999</v>
      </c>
      <c r="N24" s="53">
        <f t="shared" si="12"/>
        <v>360</v>
      </c>
      <c r="O24" s="53">
        <f t="shared" si="13"/>
        <v>10.8</v>
      </c>
      <c r="P24" s="51">
        <f t="shared" si="14"/>
        <v>370.8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159.75</v>
      </c>
      <c r="C31" s="50">
        <f>VALUE(D31*$K$2/$K$3)</f>
        <v>4.7924999999999995</v>
      </c>
      <c r="D31" s="51">
        <f>R31+R31*$K$2/100</f>
        <v>164.54249999999999</v>
      </c>
      <c r="E31" s="54">
        <f>VALUE(G31*100/$K$3)</f>
        <v>270.45</v>
      </c>
      <c r="F31" s="54">
        <f>VALUE(G31*$K$2/$K$3)</f>
        <v>8.1135000000000002</v>
      </c>
      <c r="G31" s="51">
        <f>S31+S31*$K$2/100</f>
        <v>278.56349999999998</v>
      </c>
      <c r="H31" s="50">
        <f>VALUE(J31*100/$K$3)</f>
        <v>360</v>
      </c>
      <c r="I31" s="50">
        <f>VALUE(J31*$K$2/$K$3)</f>
        <v>10.8</v>
      </c>
      <c r="J31" s="51">
        <f>T31+T31*$K$2/100</f>
        <v>370.8</v>
      </c>
      <c r="K31" s="53">
        <f>VALUE(M31*100/$K$3)</f>
        <v>449.32500000000005</v>
      </c>
      <c r="L31" s="53">
        <f>VALUE(M31*$K$2/$K$3)</f>
        <v>13.479750000000003</v>
      </c>
      <c r="M31" s="55">
        <f>U31+U31*$K$2/100</f>
        <v>462.80475000000007</v>
      </c>
      <c r="N31" s="53">
        <f>VALUE(P31*100/$K$3)</f>
        <v>540.00000000000011</v>
      </c>
      <c r="O31" s="53">
        <f>VALUE(P31*$K$2/$K$3)</f>
        <v>16.200000000000003</v>
      </c>
      <c r="P31" s="51">
        <f>V31+V31*$K$2/100</f>
        <v>556.20000000000005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168.625</v>
      </c>
      <c r="C33" s="50">
        <f t="shared" si="22"/>
        <v>5.0587499999999999</v>
      </c>
      <c r="D33" s="51">
        <f t="shared" si="23"/>
        <v>173.68375</v>
      </c>
      <c r="E33" s="54">
        <f t="shared" si="24"/>
        <v>285.47499999999997</v>
      </c>
      <c r="F33" s="54">
        <f t="shared" si="25"/>
        <v>8.5642499999999995</v>
      </c>
      <c r="G33" s="51">
        <f t="shared" si="26"/>
        <v>294.03924999999998</v>
      </c>
      <c r="H33" s="50">
        <f t="shared" si="27"/>
        <v>380</v>
      </c>
      <c r="I33" s="50">
        <f t="shared" si="28"/>
        <v>11.399999999999999</v>
      </c>
      <c r="J33" s="51">
        <f t="shared" si="29"/>
        <v>391.4</v>
      </c>
      <c r="K33" s="53">
        <f t="shared" si="30"/>
        <v>474.28750000000002</v>
      </c>
      <c r="L33" s="53">
        <f t="shared" si="31"/>
        <v>14.228625000000001</v>
      </c>
      <c r="M33" s="55">
        <f t="shared" si="32"/>
        <v>488.51612500000005</v>
      </c>
      <c r="N33" s="53">
        <f t="shared" si="33"/>
        <v>570</v>
      </c>
      <c r="O33" s="53">
        <f t="shared" si="34"/>
        <v>17.100000000000001</v>
      </c>
      <c r="P33" s="51">
        <f t="shared" si="35"/>
        <v>587.1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266.25</v>
      </c>
      <c r="C35" s="50">
        <f t="shared" si="22"/>
        <v>7.9875000000000007</v>
      </c>
      <c r="D35" s="51">
        <f t="shared" si="23"/>
        <v>274.23750000000001</v>
      </c>
      <c r="E35" s="54">
        <f t="shared" si="24"/>
        <v>450.75</v>
      </c>
      <c r="F35" s="54">
        <f t="shared" si="25"/>
        <v>13.522499999999999</v>
      </c>
      <c r="G35" s="51">
        <f t="shared" si="26"/>
        <v>464.27249999999998</v>
      </c>
      <c r="H35" s="50">
        <f t="shared" si="27"/>
        <v>600</v>
      </c>
      <c r="I35" s="50">
        <f t="shared" si="28"/>
        <v>18</v>
      </c>
      <c r="J35" s="51">
        <f t="shared" si="29"/>
        <v>618</v>
      </c>
      <c r="K35" s="53">
        <f t="shared" si="30"/>
        <v>748.875</v>
      </c>
      <c r="L35" s="53">
        <f t="shared" si="31"/>
        <v>22.466249999999999</v>
      </c>
      <c r="M35" s="55">
        <f t="shared" si="32"/>
        <v>771.34124999999995</v>
      </c>
      <c r="N35" s="53">
        <f t="shared" si="33"/>
        <v>900</v>
      </c>
      <c r="O35" s="53">
        <f t="shared" si="34"/>
        <v>27</v>
      </c>
      <c r="P35" s="51">
        <f t="shared" si="35"/>
        <v>927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284</v>
      </c>
      <c r="C37" s="50">
        <f t="shared" si="22"/>
        <v>8.52</v>
      </c>
      <c r="D37" s="51">
        <f t="shared" si="23"/>
        <v>292.52</v>
      </c>
      <c r="E37" s="54">
        <f t="shared" si="24"/>
        <v>480.79999999999995</v>
      </c>
      <c r="F37" s="54">
        <f t="shared" si="25"/>
        <v>14.423999999999998</v>
      </c>
      <c r="G37" s="51">
        <f t="shared" si="26"/>
        <v>495.22399999999993</v>
      </c>
      <c r="H37" s="50">
        <f t="shared" si="27"/>
        <v>640</v>
      </c>
      <c r="I37" s="50">
        <f t="shared" si="28"/>
        <v>19.200000000000003</v>
      </c>
      <c r="J37" s="51">
        <f t="shared" si="29"/>
        <v>659.2</v>
      </c>
      <c r="K37" s="53">
        <f t="shared" si="30"/>
        <v>798.80000000000007</v>
      </c>
      <c r="L37" s="53">
        <f t="shared" si="31"/>
        <v>23.964000000000002</v>
      </c>
      <c r="M37" s="55">
        <f t="shared" si="32"/>
        <v>822.76400000000012</v>
      </c>
      <c r="N37" s="53">
        <f t="shared" si="33"/>
        <v>960</v>
      </c>
      <c r="O37" s="53">
        <f t="shared" si="34"/>
        <v>28.799999999999997</v>
      </c>
      <c r="P37" s="51">
        <f t="shared" si="35"/>
        <v>988.8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">
      <c r="A38" s="47" t="s">
        <v>67</v>
      </c>
      <c r="B38" s="50">
        <f t="shared" si="21"/>
        <v>301.75</v>
      </c>
      <c r="C38" s="50">
        <f t="shared" si="22"/>
        <v>9.0525000000000002</v>
      </c>
      <c r="D38" s="51">
        <f t="shared" si="23"/>
        <v>310.80250000000001</v>
      </c>
      <c r="E38" s="54">
        <f t="shared" si="24"/>
        <v>510.84999999999997</v>
      </c>
      <c r="F38" s="54">
        <f t="shared" si="25"/>
        <v>15.3255</v>
      </c>
      <c r="G38" s="51">
        <f t="shared" si="26"/>
        <v>526.17549999999994</v>
      </c>
      <c r="H38" s="50">
        <f t="shared" si="27"/>
        <v>680</v>
      </c>
      <c r="I38" s="50">
        <f t="shared" si="28"/>
        <v>20.399999999999999</v>
      </c>
      <c r="J38" s="51">
        <f t="shared" si="29"/>
        <v>700.4</v>
      </c>
      <c r="K38" s="53">
        <f t="shared" si="30"/>
        <v>848.72500000000002</v>
      </c>
      <c r="L38" s="53">
        <f t="shared" si="31"/>
        <v>25.461750000000006</v>
      </c>
      <c r="M38" s="55">
        <f t="shared" si="32"/>
        <v>874.18675000000007</v>
      </c>
      <c r="N38" s="53">
        <f t="shared" si="33"/>
        <v>1019.9999999999999</v>
      </c>
      <c r="O38" s="53">
        <f t="shared" si="34"/>
        <v>30.599999999999998</v>
      </c>
      <c r="P38" s="51">
        <f t="shared" si="35"/>
        <v>1050.5999999999999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">
      <c r="A40" s="47" t="s">
        <v>70</v>
      </c>
      <c r="B40" s="50">
        <f t="shared" si="21"/>
        <v>186.375</v>
      </c>
      <c r="C40" s="50">
        <f t="shared" si="22"/>
        <v>5.5912500000000005</v>
      </c>
      <c r="D40" s="51">
        <f t="shared" si="23"/>
        <v>191.96625</v>
      </c>
      <c r="E40" s="54">
        <f t="shared" si="24"/>
        <v>315.52500000000003</v>
      </c>
      <c r="F40" s="54">
        <f t="shared" si="25"/>
        <v>9.4657499999999999</v>
      </c>
      <c r="G40" s="51">
        <f t="shared" si="26"/>
        <v>324.99074999999999</v>
      </c>
      <c r="H40" s="50">
        <f t="shared" si="27"/>
        <v>420</v>
      </c>
      <c r="I40" s="50">
        <f t="shared" si="28"/>
        <v>12.600000000000001</v>
      </c>
      <c r="J40" s="51">
        <f t="shared" si="29"/>
        <v>432.6</v>
      </c>
      <c r="K40" s="53">
        <f t="shared" si="30"/>
        <v>524.21249999999998</v>
      </c>
      <c r="L40" s="53">
        <f t="shared" si="31"/>
        <v>15.726374999999999</v>
      </c>
      <c r="M40" s="55">
        <f t="shared" si="32"/>
        <v>539.93887499999994</v>
      </c>
      <c r="N40" s="53">
        <f t="shared" si="33"/>
        <v>630</v>
      </c>
      <c r="O40" s="53">
        <f t="shared" si="34"/>
        <v>18.899999999999999</v>
      </c>
      <c r="P40" s="51">
        <f t="shared" si="35"/>
        <v>648.9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191.7</v>
      </c>
      <c r="C42" s="50">
        <f t="shared" si="22"/>
        <v>5.7509999999999994</v>
      </c>
      <c r="D42" s="51">
        <f t="shared" si="23"/>
        <v>197.45099999999999</v>
      </c>
      <c r="E42" s="54">
        <f t="shared" si="24"/>
        <v>324.53999999999996</v>
      </c>
      <c r="F42" s="54">
        <f t="shared" si="25"/>
        <v>9.7361999999999984</v>
      </c>
      <c r="G42" s="51">
        <f t="shared" si="26"/>
        <v>334.27619999999996</v>
      </c>
      <c r="H42" s="50">
        <f t="shared" si="27"/>
        <v>432</v>
      </c>
      <c r="I42" s="50">
        <f t="shared" si="28"/>
        <v>12.959999999999999</v>
      </c>
      <c r="J42" s="51">
        <f t="shared" si="29"/>
        <v>444.96</v>
      </c>
      <c r="K42" s="53">
        <f t="shared" si="30"/>
        <v>539.19000000000005</v>
      </c>
      <c r="L42" s="53">
        <f t="shared" si="31"/>
        <v>16.175700000000003</v>
      </c>
      <c r="M42" s="55">
        <f t="shared" si="32"/>
        <v>555.36570000000006</v>
      </c>
      <c r="N42" s="53">
        <f t="shared" si="33"/>
        <v>648</v>
      </c>
      <c r="O42" s="53">
        <f t="shared" si="34"/>
        <v>19.440000000000001</v>
      </c>
      <c r="P42" s="51">
        <f t="shared" si="35"/>
        <v>667.44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142</v>
      </c>
      <c r="C49" s="50">
        <f t="shared" si="22"/>
        <v>4.26</v>
      </c>
      <c r="D49" s="51">
        <f t="shared" si="23"/>
        <v>146.26</v>
      </c>
      <c r="E49" s="54">
        <f t="shared" si="24"/>
        <v>240.39999999999998</v>
      </c>
      <c r="F49" s="54">
        <f t="shared" si="25"/>
        <v>7.2119999999999989</v>
      </c>
      <c r="G49" s="51">
        <f t="shared" si="26"/>
        <v>247.61199999999997</v>
      </c>
      <c r="H49" s="50">
        <f t="shared" si="27"/>
        <v>320</v>
      </c>
      <c r="I49" s="50">
        <f t="shared" si="28"/>
        <v>9.6000000000000014</v>
      </c>
      <c r="J49" s="51">
        <f t="shared" si="29"/>
        <v>329.6</v>
      </c>
      <c r="K49" s="53">
        <f t="shared" si="30"/>
        <v>399.40000000000003</v>
      </c>
      <c r="L49" s="53">
        <f t="shared" si="31"/>
        <v>11.982000000000001</v>
      </c>
      <c r="M49" s="55">
        <f t="shared" si="32"/>
        <v>411.38200000000006</v>
      </c>
      <c r="N49" s="53">
        <f t="shared" si="33"/>
        <v>480</v>
      </c>
      <c r="O49" s="53">
        <f t="shared" si="34"/>
        <v>14.399999999999999</v>
      </c>
      <c r="P49" s="51">
        <f t="shared" si="35"/>
        <v>494.4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3"/>
  <sheetViews>
    <sheetView workbookViewId="0">
      <selection activeCell="A3" sqref="A3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87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/>
      <c r="E3" s="16"/>
      <c r="F3" s="16"/>
      <c r="G3" s="16"/>
      <c r="H3" s="16"/>
      <c r="I3" s="16"/>
      <c r="J3" s="16" t="s">
        <v>34</v>
      </c>
      <c r="K3" s="22">
        <f>(100+K2)</f>
        <v>103</v>
      </c>
      <c r="L3" s="16"/>
      <c r="M3" s="16"/>
      <c r="N3" s="16"/>
      <c r="O3" s="16"/>
      <c r="P3" s="16"/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119.8125</v>
      </c>
      <c r="C6" s="50">
        <f>D6-B6</f>
        <v>3.5943749999999994</v>
      </c>
      <c r="D6" s="51">
        <f>R6+R6*$K$2/100</f>
        <v>123.406875</v>
      </c>
      <c r="E6" s="50">
        <f>VALUE(G6*100/$K$3)</f>
        <v>202.83750000000001</v>
      </c>
      <c r="F6" s="50">
        <f>VALUE(G6*$K$2/$K$3)</f>
        <v>6.0851249999999997</v>
      </c>
      <c r="G6" s="51">
        <f>S6+S6*$K$2/100</f>
        <v>208.92262500000001</v>
      </c>
      <c r="H6" s="52">
        <f>VALUE(J6*100/$K$3)</f>
        <v>270.00000000000006</v>
      </c>
      <c r="I6" s="52">
        <f>VALUE(J6*$K$2/$K$3)</f>
        <v>8.1000000000000014</v>
      </c>
      <c r="J6" s="51">
        <f>T6+T6*$K$2/100</f>
        <v>278.10000000000002</v>
      </c>
      <c r="K6" s="52">
        <f>VALUE(M6*100/$K$3)</f>
        <v>336.99375000000003</v>
      </c>
      <c r="L6" s="52">
        <f>VALUE(M6*$K$2/$K$3)</f>
        <v>10.1098125</v>
      </c>
      <c r="M6" s="51">
        <f>U6+U6*$K$2/100</f>
        <v>347.10356250000001</v>
      </c>
      <c r="N6" s="53">
        <f>VALUE(P6*100/$K$3)</f>
        <v>405</v>
      </c>
      <c r="O6" s="53">
        <f>VALUE(P6*$K$2/$K$3)</f>
        <v>12.149999999999999</v>
      </c>
      <c r="P6" s="51">
        <f>V6+V6*$K$2/100</f>
        <v>417.15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">
      <c r="A7" s="47" t="s">
        <v>63</v>
      </c>
      <c r="B7" s="50">
        <f t="shared" ref="B7:B28" si="0">VALUE(D7*100/$K$3)</f>
        <v>120.345</v>
      </c>
      <c r="C7" s="50">
        <f t="shared" ref="C7:C28" si="1">D7-B7</f>
        <v>3.6103499999999968</v>
      </c>
      <c r="D7" s="51">
        <f t="shared" ref="D7:D28" si="2">R7+R7*$K$2/100</f>
        <v>123.95535</v>
      </c>
      <c r="E7" s="50">
        <f t="shared" ref="E7:E28" si="3">VALUE(G7*100/$K$3)</f>
        <v>203.73899999999998</v>
      </c>
      <c r="F7" s="50">
        <f t="shared" ref="F7:F28" si="4">VALUE(G7*$K$2/$K$3)</f>
        <v>6.1121699999999999</v>
      </c>
      <c r="G7" s="51">
        <f t="shared" ref="G7:G28" si="5">S7+S7*$K$2/100</f>
        <v>209.85117</v>
      </c>
      <c r="H7" s="52">
        <f t="shared" ref="H7:H28" si="6">VALUE(J7*100/$K$3)</f>
        <v>271.20000000000005</v>
      </c>
      <c r="I7" s="52">
        <f t="shared" ref="I7:I28" si="7">VALUE(J7*$K$2/$K$3)</f>
        <v>8.136000000000001</v>
      </c>
      <c r="J7" s="51">
        <f t="shared" ref="J7:J28" si="8">T7+T7*$K$2/100</f>
        <v>279.33600000000001</v>
      </c>
      <c r="K7" s="52">
        <f t="shared" ref="K7:K28" si="9">VALUE(M7*100/$K$3)</f>
        <v>338.49150000000003</v>
      </c>
      <c r="L7" s="52">
        <f t="shared" ref="L7:L28" si="10">VALUE(M7*$K$2/$K$3)</f>
        <v>10.154745000000002</v>
      </c>
      <c r="M7" s="51">
        <f t="shared" ref="M7:M28" si="11">U7+U7*$K$2/100</f>
        <v>348.64624500000002</v>
      </c>
      <c r="N7" s="53">
        <f t="shared" ref="N7:N28" si="12">VALUE(P7*100/$K$3)</f>
        <v>406.8</v>
      </c>
      <c r="O7" s="53">
        <f t="shared" ref="O7:O28" si="13">VALUE(P7*$K$2/$K$3)</f>
        <v>12.204000000000002</v>
      </c>
      <c r="P7" s="51">
        <f t="shared" ref="P7:P28" si="14">V7+V7*$K$2/100</f>
        <v>419.00400000000002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126.46875</v>
      </c>
      <c r="C8" s="50">
        <f t="shared" si="1"/>
        <v>3.7940624999999955</v>
      </c>
      <c r="D8" s="51">
        <f t="shared" si="2"/>
        <v>130.2628125</v>
      </c>
      <c r="E8" s="50">
        <f t="shared" si="3"/>
        <v>214.10624999999999</v>
      </c>
      <c r="F8" s="50">
        <f t="shared" si="4"/>
        <v>6.4231875</v>
      </c>
      <c r="G8" s="51">
        <f t="shared" si="5"/>
        <v>220.5294375</v>
      </c>
      <c r="H8" s="52">
        <f t="shared" si="6"/>
        <v>285</v>
      </c>
      <c r="I8" s="52">
        <f t="shared" si="7"/>
        <v>8.5500000000000007</v>
      </c>
      <c r="J8" s="51">
        <f t="shared" si="8"/>
        <v>293.55</v>
      </c>
      <c r="K8" s="52">
        <f t="shared" si="9"/>
        <v>355.71562499999999</v>
      </c>
      <c r="L8" s="52">
        <f t="shared" si="10"/>
        <v>10.671468750000001</v>
      </c>
      <c r="M8" s="51">
        <f t="shared" si="11"/>
        <v>366.38709375000002</v>
      </c>
      <c r="N8" s="53">
        <f t="shared" si="12"/>
        <v>427.5</v>
      </c>
      <c r="O8" s="53">
        <f t="shared" si="13"/>
        <v>12.824999999999999</v>
      </c>
      <c r="P8" s="51">
        <f t="shared" si="14"/>
        <v>440.32499999999999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">
      <c r="A9" s="47" t="s">
        <v>64</v>
      </c>
      <c r="B9" s="50">
        <f t="shared" si="0"/>
        <v>127.79999999999998</v>
      </c>
      <c r="C9" s="50">
        <f t="shared" si="1"/>
        <v>3.8340000000000032</v>
      </c>
      <c r="D9" s="51">
        <f t="shared" si="2"/>
        <v>131.63399999999999</v>
      </c>
      <c r="E9" s="50">
        <f t="shared" si="3"/>
        <v>216.35999999999999</v>
      </c>
      <c r="F9" s="50">
        <f t="shared" si="4"/>
        <v>6.4908000000000001</v>
      </c>
      <c r="G9" s="51">
        <f t="shared" si="5"/>
        <v>222.85079999999999</v>
      </c>
      <c r="H9" s="52">
        <f t="shared" si="6"/>
        <v>288</v>
      </c>
      <c r="I9" s="52">
        <f t="shared" si="7"/>
        <v>8.6399999999999988</v>
      </c>
      <c r="J9" s="51">
        <f t="shared" si="8"/>
        <v>296.64</v>
      </c>
      <c r="K9" s="52">
        <f t="shared" si="9"/>
        <v>359.46000000000004</v>
      </c>
      <c r="L9" s="52">
        <f t="shared" si="10"/>
        <v>10.783800000000001</v>
      </c>
      <c r="M9" s="51">
        <f t="shared" si="11"/>
        <v>370.24380000000002</v>
      </c>
      <c r="N9" s="53">
        <f t="shared" si="12"/>
        <v>432</v>
      </c>
      <c r="O9" s="53">
        <f t="shared" si="13"/>
        <v>12.959999999999999</v>
      </c>
      <c r="P9" s="51">
        <f t="shared" si="14"/>
        <v>444.96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199.6875</v>
      </c>
      <c r="C10" s="50">
        <f t="shared" si="1"/>
        <v>5.9906249999999943</v>
      </c>
      <c r="D10" s="51">
        <f t="shared" si="2"/>
        <v>205.67812499999999</v>
      </c>
      <c r="E10" s="50">
        <f t="shared" si="3"/>
        <v>338.0625</v>
      </c>
      <c r="F10" s="50">
        <f t="shared" si="4"/>
        <v>10.141875000000001</v>
      </c>
      <c r="G10" s="51">
        <f t="shared" si="5"/>
        <v>348.20437500000003</v>
      </c>
      <c r="H10" s="52">
        <f t="shared" si="6"/>
        <v>450</v>
      </c>
      <c r="I10" s="52">
        <f t="shared" si="7"/>
        <v>13.5</v>
      </c>
      <c r="J10" s="51">
        <f t="shared" si="8"/>
        <v>463.5</v>
      </c>
      <c r="K10" s="52">
        <f t="shared" si="9"/>
        <v>561.65624999999989</v>
      </c>
      <c r="L10" s="52">
        <f t="shared" si="10"/>
        <v>16.849687499999998</v>
      </c>
      <c r="M10" s="51">
        <f t="shared" si="11"/>
        <v>578.50593749999996</v>
      </c>
      <c r="N10" s="53">
        <f t="shared" si="12"/>
        <v>675</v>
      </c>
      <c r="O10" s="53">
        <f t="shared" si="13"/>
        <v>20.25</v>
      </c>
      <c r="P10" s="51">
        <f t="shared" si="14"/>
        <v>695.25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">
      <c r="A11" s="47" t="s">
        <v>66</v>
      </c>
      <c r="B11" s="50">
        <f t="shared" si="0"/>
        <v>202.35</v>
      </c>
      <c r="C11" s="50">
        <f t="shared" si="1"/>
        <v>6.0705000000000098</v>
      </c>
      <c r="D11" s="51">
        <f t="shared" si="2"/>
        <v>208.4205</v>
      </c>
      <c r="E11" s="50">
        <f t="shared" si="3"/>
        <v>342.57</v>
      </c>
      <c r="F11" s="50">
        <f t="shared" si="4"/>
        <v>10.277100000000001</v>
      </c>
      <c r="G11" s="51">
        <f t="shared" si="5"/>
        <v>352.84710000000001</v>
      </c>
      <c r="H11" s="52">
        <f t="shared" si="6"/>
        <v>456</v>
      </c>
      <c r="I11" s="52">
        <f t="shared" si="7"/>
        <v>13.68</v>
      </c>
      <c r="J11" s="51">
        <f t="shared" si="8"/>
        <v>469.68</v>
      </c>
      <c r="K11" s="52">
        <f t="shared" si="9"/>
        <v>569.14499999999998</v>
      </c>
      <c r="L11" s="52">
        <f t="shared" si="10"/>
        <v>17.074349999999999</v>
      </c>
      <c r="M11" s="51">
        <f t="shared" si="11"/>
        <v>586.21934999999996</v>
      </c>
      <c r="N11" s="53">
        <f t="shared" si="12"/>
        <v>684</v>
      </c>
      <c r="O11" s="53">
        <f t="shared" si="13"/>
        <v>20.52</v>
      </c>
      <c r="P11" s="51">
        <f t="shared" si="14"/>
        <v>704.52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213</v>
      </c>
      <c r="C12" s="50">
        <f t="shared" si="1"/>
        <v>6.3899999999999864</v>
      </c>
      <c r="D12" s="51">
        <f t="shared" si="2"/>
        <v>219.39</v>
      </c>
      <c r="E12" s="50">
        <f t="shared" si="3"/>
        <v>360.59999999999997</v>
      </c>
      <c r="F12" s="50">
        <f t="shared" si="4"/>
        <v>10.818</v>
      </c>
      <c r="G12" s="51">
        <f t="shared" si="5"/>
        <v>371.41799999999995</v>
      </c>
      <c r="H12" s="52">
        <f t="shared" si="6"/>
        <v>480</v>
      </c>
      <c r="I12" s="52">
        <f t="shared" si="7"/>
        <v>14.399999999999999</v>
      </c>
      <c r="J12" s="51">
        <f t="shared" si="8"/>
        <v>494.4</v>
      </c>
      <c r="K12" s="52">
        <f t="shared" si="9"/>
        <v>599.09999999999991</v>
      </c>
      <c r="L12" s="52">
        <f t="shared" si="10"/>
        <v>17.972999999999999</v>
      </c>
      <c r="M12" s="51">
        <f t="shared" si="11"/>
        <v>617.07299999999998</v>
      </c>
      <c r="N12" s="53">
        <f t="shared" si="12"/>
        <v>720</v>
      </c>
      <c r="O12" s="53">
        <f t="shared" si="13"/>
        <v>21.6</v>
      </c>
      <c r="P12" s="51">
        <f t="shared" si="14"/>
        <v>741.6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">
      <c r="A13" s="47" t="s">
        <v>67</v>
      </c>
      <c r="B13" s="50">
        <f t="shared" si="0"/>
        <v>226.3125</v>
      </c>
      <c r="C13" s="50">
        <f t="shared" si="1"/>
        <v>6.7893750000000068</v>
      </c>
      <c r="D13" s="51">
        <f t="shared" si="2"/>
        <v>233.10187500000001</v>
      </c>
      <c r="E13" s="50">
        <f t="shared" si="3"/>
        <v>383.13749999999999</v>
      </c>
      <c r="F13" s="50">
        <f t="shared" si="4"/>
        <v>11.494125</v>
      </c>
      <c r="G13" s="51">
        <f t="shared" si="5"/>
        <v>394.63162499999999</v>
      </c>
      <c r="H13" s="52">
        <f t="shared" si="6"/>
        <v>509.99999999999994</v>
      </c>
      <c r="I13" s="52">
        <f t="shared" si="7"/>
        <v>15.299999999999999</v>
      </c>
      <c r="J13" s="51">
        <f t="shared" si="8"/>
        <v>525.29999999999995</v>
      </c>
      <c r="K13" s="52">
        <f t="shared" si="9"/>
        <v>636.54375000000005</v>
      </c>
      <c r="L13" s="52">
        <f t="shared" si="10"/>
        <v>19.0963125</v>
      </c>
      <c r="M13" s="51">
        <f t="shared" si="11"/>
        <v>655.6400625</v>
      </c>
      <c r="N13" s="53">
        <f t="shared" si="12"/>
        <v>765</v>
      </c>
      <c r="O13" s="53">
        <f t="shared" si="13"/>
        <v>22.950000000000003</v>
      </c>
      <c r="P13" s="51">
        <f t="shared" si="14"/>
        <v>787.95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">
      <c r="A14" s="47" t="s">
        <v>69</v>
      </c>
      <c r="B14" s="50">
        <f t="shared" si="0"/>
        <v>266.25</v>
      </c>
      <c r="C14" s="50">
        <f t="shared" si="1"/>
        <v>7.9875000000000114</v>
      </c>
      <c r="D14" s="51">
        <f t="shared" si="2"/>
        <v>274.23750000000001</v>
      </c>
      <c r="E14" s="50">
        <f t="shared" si="3"/>
        <v>450.75</v>
      </c>
      <c r="F14" s="50">
        <f t="shared" si="4"/>
        <v>13.522499999999999</v>
      </c>
      <c r="G14" s="51">
        <f t="shared" si="5"/>
        <v>464.27249999999998</v>
      </c>
      <c r="H14" s="52">
        <f t="shared" si="6"/>
        <v>600</v>
      </c>
      <c r="I14" s="52">
        <f t="shared" si="7"/>
        <v>18</v>
      </c>
      <c r="J14" s="51">
        <f t="shared" si="8"/>
        <v>618</v>
      </c>
      <c r="K14" s="52">
        <f t="shared" si="9"/>
        <v>748.875</v>
      </c>
      <c r="L14" s="52">
        <f t="shared" si="10"/>
        <v>22.466249999999999</v>
      </c>
      <c r="M14" s="51">
        <f t="shared" si="11"/>
        <v>771.34124999999995</v>
      </c>
      <c r="N14" s="53">
        <f t="shared" si="12"/>
        <v>900</v>
      </c>
      <c r="O14" s="53">
        <f t="shared" si="13"/>
        <v>27</v>
      </c>
      <c r="P14" s="51">
        <f t="shared" si="14"/>
        <v>927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139.78124999999997</v>
      </c>
      <c r="C15" s="50">
        <f t="shared" si="1"/>
        <v>4.1934375000000159</v>
      </c>
      <c r="D15" s="51">
        <f t="shared" si="2"/>
        <v>143.97468749999999</v>
      </c>
      <c r="E15" s="50">
        <f t="shared" si="3"/>
        <v>236.64374999999998</v>
      </c>
      <c r="F15" s="50">
        <f t="shared" si="4"/>
        <v>7.0993124999999999</v>
      </c>
      <c r="G15" s="51">
        <f t="shared" si="5"/>
        <v>243.74306249999998</v>
      </c>
      <c r="H15" s="52">
        <f t="shared" si="6"/>
        <v>315</v>
      </c>
      <c r="I15" s="52">
        <f t="shared" si="7"/>
        <v>9.4499999999999993</v>
      </c>
      <c r="J15" s="51">
        <f t="shared" si="8"/>
        <v>324.45</v>
      </c>
      <c r="K15" s="52">
        <f t="shared" si="9"/>
        <v>393.15937500000001</v>
      </c>
      <c r="L15" s="52">
        <f t="shared" si="10"/>
        <v>11.79478125</v>
      </c>
      <c r="M15" s="51">
        <f t="shared" si="11"/>
        <v>404.95415625000004</v>
      </c>
      <c r="N15" s="53">
        <f t="shared" si="12"/>
        <v>472.5</v>
      </c>
      <c r="O15" s="53">
        <f t="shared" si="13"/>
        <v>14.175000000000001</v>
      </c>
      <c r="P15" s="51">
        <f t="shared" si="14"/>
        <v>486.67500000000001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">
      <c r="A16" s="47" t="s">
        <v>71</v>
      </c>
      <c r="B16" s="50">
        <f t="shared" si="0"/>
        <v>146.4375</v>
      </c>
      <c r="C16" s="50">
        <f t="shared" si="1"/>
        <v>4.3931249999999977</v>
      </c>
      <c r="D16" s="51">
        <f t="shared" si="2"/>
        <v>150.830625</v>
      </c>
      <c r="E16" s="50">
        <f t="shared" si="3"/>
        <v>247.91249999999999</v>
      </c>
      <c r="F16" s="50">
        <f t="shared" si="4"/>
        <v>7.4373750000000003</v>
      </c>
      <c r="G16" s="51">
        <f t="shared" si="5"/>
        <v>255.349875</v>
      </c>
      <c r="H16" s="52">
        <f t="shared" si="6"/>
        <v>330</v>
      </c>
      <c r="I16" s="52">
        <f t="shared" si="7"/>
        <v>9.8999999999999986</v>
      </c>
      <c r="J16" s="51">
        <f t="shared" si="8"/>
        <v>339.9</v>
      </c>
      <c r="K16" s="52">
        <f t="shared" si="9"/>
        <v>411.88125000000002</v>
      </c>
      <c r="L16" s="52">
        <f t="shared" si="10"/>
        <v>12.356437500000002</v>
      </c>
      <c r="M16" s="51">
        <f t="shared" si="11"/>
        <v>424.23768750000005</v>
      </c>
      <c r="N16" s="53">
        <f t="shared" si="12"/>
        <v>495</v>
      </c>
      <c r="O16" s="53">
        <f t="shared" si="13"/>
        <v>14.850000000000001</v>
      </c>
      <c r="P16" s="51">
        <f t="shared" si="14"/>
        <v>509.85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143.77500000000001</v>
      </c>
      <c r="C17" s="50">
        <f t="shared" si="1"/>
        <v>4.3132500000000107</v>
      </c>
      <c r="D17" s="51">
        <f t="shared" si="2"/>
        <v>148.08825000000002</v>
      </c>
      <c r="E17" s="50">
        <f t="shared" si="3"/>
        <v>243.405</v>
      </c>
      <c r="F17" s="50">
        <f t="shared" si="4"/>
        <v>7.302150000000001</v>
      </c>
      <c r="G17" s="51">
        <f t="shared" si="5"/>
        <v>250.70715000000001</v>
      </c>
      <c r="H17" s="52">
        <f t="shared" si="6"/>
        <v>324</v>
      </c>
      <c r="I17" s="52">
        <f t="shared" si="7"/>
        <v>9.7200000000000006</v>
      </c>
      <c r="J17" s="51">
        <f t="shared" si="8"/>
        <v>333.72</v>
      </c>
      <c r="K17" s="52">
        <f t="shared" si="9"/>
        <v>404.39250000000004</v>
      </c>
      <c r="L17" s="52">
        <f t="shared" si="10"/>
        <v>12.131775000000001</v>
      </c>
      <c r="M17" s="51">
        <f t="shared" si="11"/>
        <v>416.52427500000005</v>
      </c>
      <c r="N17" s="53">
        <f t="shared" si="12"/>
        <v>486</v>
      </c>
      <c r="O17" s="53">
        <f t="shared" si="13"/>
        <v>14.58</v>
      </c>
      <c r="P17" s="51">
        <f t="shared" si="14"/>
        <v>500.58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">
      <c r="A18" s="47" t="s">
        <v>73</v>
      </c>
      <c r="B18" s="50">
        <f t="shared" si="0"/>
        <v>159.75</v>
      </c>
      <c r="C18" s="50">
        <f t="shared" si="1"/>
        <v>4.7924999999999898</v>
      </c>
      <c r="D18" s="51">
        <f t="shared" si="2"/>
        <v>164.54249999999999</v>
      </c>
      <c r="E18" s="50">
        <f t="shared" si="3"/>
        <v>270.45</v>
      </c>
      <c r="F18" s="50">
        <f t="shared" si="4"/>
        <v>8.1135000000000002</v>
      </c>
      <c r="G18" s="51">
        <f t="shared" si="5"/>
        <v>278.56349999999998</v>
      </c>
      <c r="H18" s="52">
        <f t="shared" si="6"/>
        <v>360</v>
      </c>
      <c r="I18" s="52">
        <f t="shared" si="7"/>
        <v>10.8</v>
      </c>
      <c r="J18" s="51">
        <f t="shared" si="8"/>
        <v>370.8</v>
      </c>
      <c r="K18" s="52">
        <f t="shared" si="9"/>
        <v>449.32500000000005</v>
      </c>
      <c r="L18" s="52">
        <f t="shared" si="10"/>
        <v>13.479750000000003</v>
      </c>
      <c r="M18" s="51">
        <f t="shared" si="11"/>
        <v>462.80475000000007</v>
      </c>
      <c r="N18" s="53">
        <f t="shared" si="12"/>
        <v>540.00000000000011</v>
      </c>
      <c r="O18" s="53">
        <f t="shared" si="13"/>
        <v>16.200000000000003</v>
      </c>
      <c r="P18" s="51">
        <f t="shared" si="14"/>
        <v>556.20000000000005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106.5</v>
      </c>
      <c r="C19" s="50">
        <f t="shared" si="1"/>
        <v>3.1949999999999932</v>
      </c>
      <c r="D19" s="51">
        <f t="shared" si="2"/>
        <v>109.69499999999999</v>
      </c>
      <c r="E19" s="50">
        <f t="shared" si="3"/>
        <v>180.29999999999998</v>
      </c>
      <c r="F19" s="50">
        <f t="shared" si="4"/>
        <v>5.4089999999999998</v>
      </c>
      <c r="G19" s="51">
        <f t="shared" si="5"/>
        <v>185.70899999999997</v>
      </c>
      <c r="H19" s="52">
        <f t="shared" si="6"/>
        <v>240</v>
      </c>
      <c r="I19" s="52">
        <f t="shared" si="7"/>
        <v>7.1999999999999993</v>
      </c>
      <c r="J19" s="51">
        <f t="shared" si="8"/>
        <v>247.2</v>
      </c>
      <c r="K19" s="52">
        <f t="shared" si="9"/>
        <v>299.54999999999995</v>
      </c>
      <c r="L19" s="52">
        <f t="shared" si="10"/>
        <v>8.9864999999999995</v>
      </c>
      <c r="M19" s="51">
        <f t="shared" si="11"/>
        <v>308.53649999999999</v>
      </c>
      <c r="N19" s="53">
        <f t="shared" si="12"/>
        <v>360</v>
      </c>
      <c r="O19" s="53">
        <f t="shared" si="13"/>
        <v>10.8</v>
      </c>
      <c r="P19" s="51">
        <f t="shared" si="14"/>
        <v>370.8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79.875</v>
      </c>
      <c r="C20" s="50">
        <f t="shared" si="1"/>
        <v>2.3962499999999949</v>
      </c>
      <c r="D20" s="51">
        <f t="shared" si="2"/>
        <v>82.271249999999995</v>
      </c>
      <c r="E20" s="50">
        <f t="shared" si="3"/>
        <v>135.22499999999999</v>
      </c>
      <c r="F20" s="50">
        <f t="shared" si="4"/>
        <v>4.0567500000000001</v>
      </c>
      <c r="G20" s="51">
        <f t="shared" si="5"/>
        <v>139.28174999999999</v>
      </c>
      <c r="H20" s="52">
        <f t="shared" si="6"/>
        <v>180</v>
      </c>
      <c r="I20" s="52">
        <f t="shared" si="7"/>
        <v>5.4</v>
      </c>
      <c r="J20" s="51">
        <f t="shared" si="8"/>
        <v>185.4</v>
      </c>
      <c r="K20" s="52">
        <f t="shared" si="9"/>
        <v>224.66250000000002</v>
      </c>
      <c r="L20" s="52">
        <f t="shared" si="10"/>
        <v>6.7398750000000014</v>
      </c>
      <c r="M20" s="51">
        <f t="shared" si="11"/>
        <v>231.40237500000003</v>
      </c>
      <c r="N20" s="53">
        <f t="shared" si="12"/>
        <v>270.00000000000006</v>
      </c>
      <c r="O20" s="53">
        <f t="shared" si="13"/>
        <v>8.1000000000000014</v>
      </c>
      <c r="P20" s="51">
        <f t="shared" si="14"/>
        <v>278.10000000000002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59.90625</v>
      </c>
      <c r="C21" s="50">
        <f t="shared" si="1"/>
        <v>1.7971874999999997</v>
      </c>
      <c r="D21" s="51">
        <f t="shared" si="2"/>
        <v>61.7034375</v>
      </c>
      <c r="E21" s="50">
        <f t="shared" si="3"/>
        <v>101.41875</v>
      </c>
      <c r="F21" s="50">
        <f t="shared" si="4"/>
        <v>3.0425624999999998</v>
      </c>
      <c r="G21" s="51">
        <f t="shared" si="5"/>
        <v>104.46131250000001</v>
      </c>
      <c r="H21" s="52">
        <f t="shared" si="6"/>
        <v>135.00000000000003</v>
      </c>
      <c r="I21" s="52">
        <f t="shared" si="7"/>
        <v>4.0500000000000007</v>
      </c>
      <c r="J21" s="51">
        <f t="shared" si="8"/>
        <v>139.05000000000001</v>
      </c>
      <c r="K21" s="52">
        <f t="shared" si="9"/>
        <v>168.49687500000002</v>
      </c>
      <c r="L21" s="52">
        <f t="shared" si="10"/>
        <v>5.0549062500000002</v>
      </c>
      <c r="M21" s="51">
        <f t="shared" si="11"/>
        <v>173.55178125</v>
      </c>
      <c r="N21" s="53">
        <f t="shared" si="12"/>
        <v>202.5</v>
      </c>
      <c r="O21" s="53">
        <f t="shared" si="13"/>
        <v>6.0749999999999993</v>
      </c>
      <c r="P21" s="51">
        <f t="shared" si="14"/>
        <v>208.57499999999999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199.6875</v>
      </c>
      <c r="C22" s="50">
        <f t="shared" si="1"/>
        <v>5.9906249999999943</v>
      </c>
      <c r="D22" s="51">
        <f t="shared" si="2"/>
        <v>205.67812499999999</v>
      </c>
      <c r="E22" s="50">
        <f t="shared" si="3"/>
        <v>338.0625</v>
      </c>
      <c r="F22" s="50">
        <f t="shared" si="4"/>
        <v>10.141875000000001</v>
      </c>
      <c r="G22" s="51">
        <f t="shared" si="5"/>
        <v>348.20437500000003</v>
      </c>
      <c r="H22" s="52">
        <f t="shared" si="6"/>
        <v>450</v>
      </c>
      <c r="I22" s="52">
        <f t="shared" si="7"/>
        <v>13.5</v>
      </c>
      <c r="J22" s="51">
        <f t="shared" si="8"/>
        <v>463.5</v>
      </c>
      <c r="K22" s="52">
        <f t="shared" si="9"/>
        <v>561.65624999999989</v>
      </c>
      <c r="L22" s="52">
        <f t="shared" si="10"/>
        <v>16.849687499999998</v>
      </c>
      <c r="M22" s="51">
        <f t="shared" si="11"/>
        <v>578.50593749999996</v>
      </c>
      <c r="N22" s="53">
        <f t="shared" si="12"/>
        <v>675</v>
      </c>
      <c r="O22" s="53">
        <f t="shared" si="13"/>
        <v>20.25</v>
      </c>
      <c r="P22" s="51">
        <f t="shared" si="14"/>
        <v>695.25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213</v>
      </c>
      <c r="C23" s="50">
        <f t="shared" si="1"/>
        <v>6.3899999999999864</v>
      </c>
      <c r="D23" s="51">
        <f t="shared" si="2"/>
        <v>219.39</v>
      </c>
      <c r="E23" s="50">
        <f t="shared" si="3"/>
        <v>360.59999999999997</v>
      </c>
      <c r="F23" s="50">
        <f t="shared" si="4"/>
        <v>10.818</v>
      </c>
      <c r="G23" s="51">
        <f t="shared" si="5"/>
        <v>371.41799999999995</v>
      </c>
      <c r="H23" s="52">
        <f t="shared" si="6"/>
        <v>480</v>
      </c>
      <c r="I23" s="52">
        <f t="shared" si="7"/>
        <v>14.399999999999999</v>
      </c>
      <c r="J23" s="51">
        <f t="shared" si="8"/>
        <v>494.4</v>
      </c>
      <c r="K23" s="52">
        <f t="shared" si="9"/>
        <v>599.09999999999991</v>
      </c>
      <c r="L23" s="52">
        <f t="shared" si="10"/>
        <v>17.972999999999999</v>
      </c>
      <c r="M23" s="51">
        <f t="shared" si="11"/>
        <v>617.07299999999998</v>
      </c>
      <c r="N23" s="53">
        <f t="shared" si="12"/>
        <v>720</v>
      </c>
      <c r="O23" s="53">
        <f t="shared" si="13"/>
        <v>21.6</v>
      </c>
      <c r="P23" s="51">
        <f t="shared" si="14"/>
        <v>741.6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106.5</v>
      </c>
      <c r="C24" s="50">
        <f t="shared" si="1"/>
        <v>3.1949999999999932</v>
      </c>
      <c r="D24" s="51">
        <f t="shared" si="2"/>
        <v>109.69499999999999</v>
      </c>
      <c r="E24" s="50">
        <f t="shared" si="3"/>
        <v>180.29999999999998</v>
      </c>
      <c r="F24" s="50">
        <f t="shared" si="4"/>
        <v>5.4089999999999998</v>
      </c>
      <c r="G24" s="51">
        <f t="shared" si="5"/>
        <v>185.70899999999997</v>
      </c>
      <c r="H24" s="52">
        <f t="shared" si="6"/>
        <v>240</v>
      </c>
      <c r="I24" s="52">
        <f t="shared" si="7"/>
        <v>7.1999999999999993</v>
      </c>
      <c r="J24" s="51">
        <f t="shared" si="8"/>
        <v>247.2</v>
      </c>
      <c r="K24" s="52">
        <f t="shared" si="9"/>
        <v>299.54999999999995</v>
      </c>
      <c r="L24" s="52">
        <f t="shared" si="10"/>
        <v>8.9864999999999995</v>
      </c>
      <c r="M24" s="51">
        <f t="shared" si="11"/>
        <v>308.53649999999999</v>
      </c>
      <c r="N24" s="53">
        <f t="shared" si="12"/>
        <v>360</v>
      </c>
      <c r="O24" s="53">
        <f t="shared" si="13"/>
        <v>10.8</v>
      </c>
      <c r="P24" s="51">
        <f t="shared" si="14"/>
        <v>370.8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">
      <c r="A25" s="47" t="s">
        <v>75</v>
      </c>
      <c r="B25" s="50">
        <f t="shared" si="0"/>
        <v>109.16249999999999</v>
      </c>
      <c r="C25" s="50">
        <f t="shared" si="1"/>
        <v>3.2748749999999944</v>
      </c>
      <c r="D25" s="51">
        <f t="shared" si="2"/>
        <v>112.43737499999999</v>
      </c>
      <c r="E25" s="50">
        <f t="shared" si="3"/>
        <v>184.8075</v>
      </c>
      <c r="F25" s="50">
        <f t="shared" si="4"/>
        <v>5.5442250000000008</v>
      </c>
      <c r="G25" s="51">
        <f t="shared" si="5"/>
        <v>190.35172500000002</v>
      </c>
      <c r="H25" s="52">
        <f t="shared" si="6"/>
        <v>246</v>
      </c>
      <c r="I25" s="52">
        <f t="shared" si="7"/>
        <v>7.38</v>
      </c>
      <c r="J25" s="51">
        <f t="shared" si="8"/>
        <v>253.38</v>
      </c>
      <c r="K25" s="52">
        <f t="shared" si="9"/>
        <v>307.03874999999999</v>
      </c>
      <c r="L25" s="52">
        <f t="shared" si="10"/>
        <v>9.2111625000000004</v>
      </c>
      <c r="M25" s="51">
        <f t="shared" si="11"/>
        <v>316.24991249999999</v>
      </c>
      <c r="N25" s="53">
        <f t="shared" si="12"/>
        <v>369</v>
      </c>
      <c r="O25" s="53">
        <f t="shared" si="13"/>
        <v>11.07</v>
      </c>
      <c r="P25" s="51">
        <f t="shared" si="14"/>
        <v>380.07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119.8125</v>
      </c>
      <c r="C26" s="50">
        <f t="shared" si="1"/>
        <v>3.5943749999999994</v>
      </c>
      <c r="D26" s="51">
        <f t="shared" si="2"/>
        <v>123.406875</v>
      </c>
      <c r="E26" s="50">
        <f t="shared" si="3"/>
        <v>202.83750000000001</v>
      </c>
      <c r="F26" s="50">
        <f t="shared" si="4"/>
        <v>6.0851249999999997</v>
      </c>
      <c r="G26" s="51">
        <f t="shared" si="5"/>
        <v>208.92262500000001</v>
      </c>
      <c r="H26" s="52">
        <f t="shared" si="6"/>
        <v>270.00000000000006</v>
      </c>
      <c r="I26" s="52">
        <f t="shared" si="7"/>
        <v>8.1000000000000014</v>
      </c>
      <c r="J26" s="51">
        <f t="shared" si="8"/>
        <v>278.10000000000002</v>
      </c>
      <c r="K26" s="52">
        <f t="shared" si="9"/>
        <v>336.99375000000003</v>
      </c>
      <c r="L26" s="52">
        <f t="shared" si="10"/>
        <v>10.1098125</v>
      </c>
      <c r="M26" s="51">
        <f t="shared" si="11"/>
        <v>347.10356250000001</v>
      </c>
      <c r="N26" s="53">
        <f t="shared" si="12"/>
        <v>405</v>
      </c>
      <c r="O26" s="53">
        <f t="shared" si="13"/>
        <v>12.149999999999999</v>
      </c>
      <c r="P26" s="51">
        <f t="shared" si="14"/>
        <v>417.15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133.125</v>
      </c>
      <c r="C27" s="50">
        <f t="shared" si="1"/>
        <v>3.9937500000000057</v>
      </c>
      <c r="D27" s="51">
        <f t="shared" si="2"/>
        <v>137.11875000000001</v>
      </c>
      <c r="E27" s="50">
        <f t="shared" si="3"/>
        <v>225.375</v>
      </c>
      <c r="F27" s="50">
        <f t="shared" si="4"/>
        <v>6.7612499999999995</v>
      </c>
      <c r="G27" s="51">
        <f t="shared" si="5"/>
        <v>232.13624999999999</v>
      </c>
      <c r="H27" s="52">
        <f t="shared" si="6"/>
        <v>300</v>
      </c>
      <c r="I27" s="52">
        <f t="shared" si="7"/>
        <v>9</v>
      </c>
      <c r="J27" s="51">
        <f t="shared" si="8"/>
        <v>309</v>
      </c>
      <c r="K27" s="52">
        <f t="shared" si="9"/>
        <v>374.4375</v>
      </c>
      <c r="L27" s="52">
        <f t="shared" si="10"/>
        <v>11.233124999999999</v>
      </c>
      <c r="M27" s="51">
        <f t="shared" si="11"/>
        <v>385.67062499999997</v>
      </c>
      <c r="N27" s="53">
        <f t="shared" si="12"/>
        <v>450</v>
      </c>
      <c r="O27" s="53">
        <f t="shared" si="13"/>
        <v>13.5</v>
      </c>
      <c r="P27" s="51">
        <f t="shared" si="14"/>
        <v>463.5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213</v>
      </c>
      <c r="C28" s="50">
        <f t="shared" si="1"/>
        <v>6.3899999999999864</v>
      </c>
      <c r="D28" s="51">
        <f t="shared" si="2"/>
        <v>219.39</v>
      </c>
      <c r="E28" s="50">
        <f t="shared" si="3"/>
        <v>360.59999999999997</v>
      </c>
      <c r="F28" s="50">
        <f t="shared" si="4"/>
        <v>10.818</v>
      </c>
      <c r="G28" s="51">
        <f t="shared" si="5"/>
        <v>371.41799999999995</v>
      </c>
      <c r="H28" s="52">
        <f t="shared" si="6"/>
        <v>480</v>
      </c>
      <c r="I28" s="52">
        <f t="shared" si="7"/>
        <v>14.399999999999999</v>
      </c>
      <c r="J28" s="51">
        <f t="shared" si="8"/>
        <v>494.4</v>
      </c>
      <c r="K28" s="52">
        <f t="shared" si="9"/>
        <v>599.09999999999991</v>
      </c>
      <c r="L28" s="52">
        <f t="shared" si="10"/>
        <v>17.972999999999999</v>
      </c>
      <c r="M28" s="51">
        <f t="shared" si="11"/>
        <v>617.07299999999998</v>
      </c>
      <c r="N28" s="53">
        <f t="shared" si="12"/>
        <v>720</v>
      </c>
      <c r="O28" s="53">
        <f t="shared" si="13"/>
        <v>21.6</v>
      </c>
      <c r="P28" s="51">
        <f t="shared" si="14"/>
        <v>741.6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159.75</v>
      </c>
      <c r="C31" s="50">
        <f>VALUE(D31*$K$2/$K$3)</f>
        <v>4.7924999999999995</v>
      </c>
      <c r="D31" s="51">
        <f>R31+R31*$K$2/100</f>
        <v>164.54249999999999</v>
      </c>
      <c r="E31" s="54">
        <f>VALUE(G31*100/$K$3)</f>
        <v>270.45</v>
      </c>
      <c r="F31" s="54">
        <f>VALUE(G31*$K$2/$K$3)</f>
        <v>8.1135000000000002</v>
      </c>
      <c r="G31" s="51">
        <f>S31+S31*$K$2/100</f>
        <v>278.56349999999998</v>
      </c>
      <c r="H31" s="50">
        <f>VALUE(J31*100/$K$3)</f>
        <v>360</v>
      </c>
      <c r="I31" s="50">
        <f>VALUE(J31*$K$2/$K$3)</f>
        <v>10.8</v>
      </c>
      <c r="J31" s="51">
        <f>T31+T31*$K$2/100</f>
        <v>370.8</v>
      </c>
      <c r="K31" s="53">
        <f>VALUE(M31*100/$K$3)</f>
        <v>449.32500000000005</v>
      </c>
      <c r="L31" s="53">
        <f>VALUE(M31*$K$2/$K$3)</f>
        <v>13.479750000000003</v>
      </c>
      <c r="M31" s="55">
        <f>U31+U31*$K$2/100</f>
        <v>462.80475000000007</v>
      </c>
      <c r="N31" s="53">
        <f>VALUE(P31*100/$K$3)</f>
        <v>540.00000000000011</v>
      </c>
      <c r="O31" s="53">
        <f>VALUE(P31*$K$2/$K$3)</f>
        <v>16.200000000000003</v>
      </c>
      <c r="P31" s="51">
        <f>V31+V31*$K$2/100</f>
        <v>556.20000000000005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">
      <c r="A32" s="47" t="s">
        <v>63</v>
      </c>
      <c r="B32" s="50">
        <f t="shared" ref="B32:B53" si="21">VALUE(D32*100/$K$3)</f>
        <v>160.45999999999998</v>
      </c>
      <c r="C32" s="50">
        <f t="shared" ref="C32:C53" si="22">VALUE(D32*$K$2/$K$3)</f>
        <v>4.8137999999999996</v>
      </c>
      <c r="D32" s="51">
        <f t="shared" ref="D32:D53" si="23">R32+R32*$K$2/100</f>
        <v>165.27379999999997</v>
      </c>
      <c r="E32" s="54">
        <f t="shared" ref="E32:E53" si="24">VALUE(G32*100/$K$3)</f>
        <v>271.65199999999999</v>
      </c>
      <c r="F32" s="54">
        <f t="shared" ref="F32:F53" si="25">VALUE(G32*$K$2/$K$3)</f>
        <v>8.1495599999999992</v>
      </c>
      <c r="G32" s="51">
        <f t="shared" ref="G32:G53" si="26">S32+S32*$K$2/100</f>
        <v>279.80155999999999</v>
      </c>
      <c r="H32" s="50">
        <f t="shared" ref="H32:H53" si="27">VALUE(J32*100/$K$3)</f>
        <v>361.6</v>
      </c>
      <c r="I32" s="50">
        <f t="shared" ref="I32:I53" si="28">VALUE(J32*$K$2/$K$3)</f>
        <v>10.848000000000001</v>
      </c>
      <c r="J32" s="51">
        <f t="shared" ref="J32:J53" si="29">T32+T32*$K$2/100</f>
        <v>372.44800000000004</v>
      </c>
      <c r="K32" s="53">
        <f t="shared" ref="K32:K53" si="30">VALUE(M32*100/$K$3)</f>
        <v>451.32200000000006</v>
      </c>
      <c r="L32" s="53">
        <f t="shared" ref="L32:L53" si="31">VALUE(M32*$K$2/$K$3)</f>
        <v>13.539660000000001</v>
      </c>
      <c r="M32" s="55">
        <f t="shared" ref="M32:M53" si="32">U32+U32*$K$2/100</f>
        <v>464.86166000000003</v>
      </c>
      <c r="N32" s="53">
        <f t="shared" ref="N32:N53" si="33">VALUE(P32*100/$K$3)</f>
        <v>542.40000000000009</v>
      </c>
      <c r="O32" s="53">
        <f t="shared" ref="O32:O53" si="34">VALUE(P32*$K$2/$K$3)</f>
        <v>16.272000000000002</v>
      </c>
      <c r="P32" s="51">
        <f t="shared" ref="P32:P53" si="35">V32+V32*$K$2/100</f>
        <v>558.67200000000003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168.625</v>
      </c>
      <c r="C33" s="50">
        <f t="shared" si="22"/>
        <v>5.0587499999999999</v>
      </c>
      <c r="D33" s="51">
        <f t="shared" si="23"/>
        <v>173.68375</v>
      </c>
      <c r="E33" s="54">
        <f t="shared" si="24"/>
        <v>285.47499999999997</v>
      </c>
      <c r="F33" s="54">
        <f t="shared" si="25"/>
        <v>8.5642499999999995</v>
      </c>
      <c r="G33" s="51">
        <f t="shared" si="26"/>
        <v>294.03924999999998</v>
      </c>
      <c r="H33" s="50">
        <f t="shared" si="27"/>
        <v>380</v>
      </c>
      <c r="I33" s="50">
        <f t="shared" si="28"/>
        <v>11.399999999999999</v>
      </c>
      <c r="J33" s="51">
        <f t="shared" si="29"/>
        <v>391.4</v>
      </c>
      <c r="K33" s="53">
        <f t="shared" si="30"/>
        <v>474.28750000000002</v>
      </c>
      <c r="L33" s="53">
        <f t="shared" si="31"/>
        <v>14.228625000000001</v>
      </c>
      <c r="M33" s="55">
        <f t="shared" si="32"/>
        <v>488.51612500000005</v>
      </c>
      <c r="N33" s="53">
        <f t="shared" si="33"/>
        <v>570</v>
      </c>
      <c r="O33" s="53">
        <f t="shared" si="34"/>
        <v>17.100000000000001</v>
      </c>
      <c r="P33" s="51">
        <f t="shared" si="35"/>
        <v>587.1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">
      <c r="A34" s="47" t="s">
        <v>64</v>
      </c>
      <c r="B34" s="50">
        <f t="shared" si="21"/>
        <v>170.39999999999998</v>
      </c>
      <c r="C34" s="50">
        <f t="shared" si="22"/>
        <v>5.1119999999999992</v>
      </c>
      <c r="D34" s="51">
        <f t="shared" si="23"/>
        <v>175.51199999999997</v>
      </c>
      <c r="E34" s="54">
        <f t="shared" si="24"/>
        <v>288.48</v>
      </c>
      <c r="F34" s="54">
        <f t="shared" si="25"/>
        <v>8.6544000000000008</v>
      </c>
      <c r="G34" s="51">
        <f t="shared" si="26"/>
        <v>297.13440000000003</v>
      </c>
      <c r="H34" s="50">
        <f t="shared" si="27"/>
        <v>384</v>
      </c>
      <c r="I34" s="50">
        <f t="shared" si="28"/>
        <v>11.52</v>
      </c>
      <c r="J34" s="51">
        <f t="shared" si="29"/>
        <v>395.52</v>
      </c>
      <c r="K34" s="53">
        <f t="shared" si="30"/>
        <v>479.28000000000003</v>
      </c>
      <c r="L34" s="53">
        <f t="shared" si="31"/>
        <v>14.378400000000001</v>
      </c>
      <c r="M34" s="55">
        <f t="shared" si="32"/>
        <v>493.65840000000003</v>
      </c>
      <c r="N34" s="53">
        <f t="shared" si="33"/>
        <v>576</v>
      </c>
      <c r="O34" s="53">
        <f t="shared" si="34"/>
        <v>17.279999999999998</v>
      </c>
      <c r="P34" s="51">
        <f t="shared" si="35"/>
        <v>593.28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266.25</v>
      </c>
      <c r="C35" s="50">
        <f t="shared" si="22"/>
        <v>7.9875000000000007</v>
      </c>
      <c r="D35" s="51">
        <f t="shared" si="23"/>
        <v>274.23750000000001</v>
      </c>
      <c r="E35" s="54">
        <f t="shared" si="24"/>
        <v>450.75</v>
      </c>
      <c r="F35" s="54">
        <f t="shared" si="25"/>
        <v>13.522499999999999</v>
      </c>
      <c r="G35" s="51">
        <f t="shared" si="26"/>
        <v>464.27249999999998</v>
      </c>
      <c r="H35" s="50">
        <f t="shared" si="27"/>
        <v>600</v>
      </c>
      <c r="I35" s="50">
        <f t="shared" si="28"/>
        <v>18</v>
      </c>
      <c r="J35" s="51">
        <f t="shared" si="29"/>
        <v>618</v>
      </c>
      <c r="K35" s="53">
        <f t="shared" si="30"/>
        <v>748.875</v>
      </c>
      <c r="L35" s="53">
        <f t="shared" si="31"/>
        <v>22.466249999999999</v>
      </c>
      <c r="M35" s="55">
        <f t="shared" si="32"/>
        <v>771.34124999999995</v>
      </c>
      <c r="N35" s="53">
        <f t="shared" si="33"/>
        <v>900</v>
      </c>
      <c r="O35" s="53">
        <f t="shared" si="34"/>
        <v>27</v>
      </c>
      <c r="P35" s="51">
        <f t="shared" si="35"/>
        <v>927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">
      <c r="A36" s="47" t="s">
        <v>66</v>
      </c>
      <c r="B36" s="50">
        <f t="shared" si="21"/>
        <v>269.8</v>
      </c>
      <c r="C36" s="50">
        <f t="shared" si="22"/>
        <v>8.0939999999999994</v>
      </c>
      <c r="D36" s="51">
        <f t="shared" si="23"/>
        <v>277.89400000000001</v>
      </c>
      <c r="E36" s="54">
        <f t="shared" si="24"/>
        <v>456.76</v>
      </c>
      <c r="F36" s="54">
        <f t="shared" si="25"/>
        <v>13.7028</v>
      </c>
      <c r="G36" s="51">
        <f t="shared" si="26"/>
        <v>470.46280000000002</v>
      </c>
      <c r="H36" s="50">
        <f t="shared" si="27"/>
        <v>608</v>
      </c>
      <c r="I36" s="50">
        <f t="shared" si="28"/>
        <v>18.240000000000002</v>
      </c>
      <c r="J36" s="51">
        <f t="shared" si="29"/>
        <v>626.24</v>
      </c>
      <c r="K36" s="53">
        <f t="shared" si="30"/>
        <v>758.86</v>
      </c>
      <c r="L36" s="53">
        <f t="shared" si="31"/>
        <v>22.765800000000002</v>
      </c>
      <c r="M36" s="55">
        <f t="shared" si="32"/>
        <v>781.62580000000003</v>
      </c>
      <c r="N36" s="53">
        <f t="shared" si="33"/>
        <v>912</v>
      </c>
      <c r="O36" s="53">
        <f t="shared" si="34"/>
        <v>27.36</v>
      </c>
      <c r="P36" s="51">
        <f t="shared" si="35"/>
        <v>939.36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284</v>
      </c>
      <c r="C37" s="50">
        <f t="shared" si="22"/>
        <v>8.52</v>
      </c>
      <c r="D37" s="51">
        <f t="shared" si="23"/>
        <v>292.52</v>
      </c>
      <c r="E37" s="54">
        <f t="shared" si="24"/>
        <v>480.79999999999995</v>
      </c>
      <c r="F37" s="54">
        <f t="shared" si="25"/>
        <v>14.423999999999998</v>
      </c>
      <c r="G37" s="51">
        <f t="shared" si="26"/>
        <v>495.22399999999993</v>
      </c>
      <c r="H37" s="50">
        <f t="shared" si="27"/>
        <v>640</v>
      </c>
      <c r="I37" s="50">
        <f t="shared" si="28"/>
        <v>19.200000000000003</v>
      </c>
      <c r="J37" s="51">
        <f t="shared" si="29"/>
        <v>659.2</v>
      </c>
      <c r="K37" s="53">
        <f t="shared" si="30"/>
        <v>798.80000000000007</v>
      </c>
      <c r="L37" s="53">
        <f t="shared" si="31"/>
        <v>23.964000000000002</v>
      </c>
      <c r="M37" s="55">
        <f t="shared" si="32"/>
        <v>822.76400000000012</v>
      </c>
      <c r="N37" s="53">
        <f t="shared" si="33"/>
        <v>960</v>
      </c>
      <c r="O37" s="53">
        <f t="shared" si="34"/>
        <v>28.799999999999997</v>
      </c>
      <c r="P37" s="51">
        <f t="shared" si="35"/>
        <v>988.8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">
      <c r="A38" s="47" t="s">
        <v>67</v>
      </c>
      <c r="B38" s="50">
        <f t="shared" si="21"/>
        <v>301.75</v>
      </c>
      <c r="C38" s="50">
        <f t="shared" si="22"/>
        <v>9.0525000000000002</v>
      </c>
      <c r="D38" s="51">
        <f t="shared" si="23"/>
        <v>310.80250000000001</v>
      </c>
      <c r="E38" s="54">
        <f t="shared" si="24"/>
        <v>510.84999999999997</v>
      </c>
      <c r="F38" s="54">
        <f t="shared" si="25"/>
        <v>15.3255</v>
      </c>
      <c r="G38" s="51">
        <f t="shared" si="26"/>
        <v>526.17549999999994</v>
      </c>
      <c r="H38" s="50">
        <f t="shared" si="27"/>
        <v>680</v>
      </c>
      <c r="I38" s="50">
        <f t="shared" si="28"/>
        <v>20.399999999999999</v>
      </c>
      <c r="J38" s="51">
        <f t="shared" si="29"/>
        <v>700.4</v>
      </c>
      <c r="K38" s="53">
        <f t="shared" si="30"/>
        <v>848.72500000000002</v>
      </c>
      <c r="L38" s="53">
        <f t="shared" si="31"/>
        <v>25.461750000000006</v>
      </c>
      <c r="M38" s="55">
        <f t="shared" si="32"/>
        <v>874.18675000000007</v>
      </c>
      <c r="N38" s="53">
        <f t="shared" si="33"/>
        <v>1019.9999999999999</v>
      </c>
      <c r="O38" s="53">
        <f t="shared" si="34"/>
        <v>30.599999999999998</v>
      </c>
      <c r="P38" s="51">
        <f t="shared" si="35"/>
        <v>1050.5999999999999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">
      <c r="A39" s="47" t="s">
        <v>69</v>
      </c>
      <c r="B39" s="50">
        <f t="shared" si="21"/>
        <v>355</v>
      </c>
      <c r="C39" s="50">
        <f t="shared" si="22"/>
        <v>10.649999999999999</v>
      </c>
      <c r="D39" s="51">
        <f t="shared" si="23"/>
        <v>365.65</v>
      </c>
      <c r="E39" s="54">
        <f t="shared" si="24"/>
        <v>601</v>
      </c>
      <c r="F39" s="54">
        <f t="shared" si="25"/>
        <v>18.029999999999998</v>
      </c>
      <c r="G39" s="51">
        <f t="shared" si="26"/>
        <v>619.03</v>
      </c>
      <c r="H39" s="50">
        <f t="shared" si="27"/>
        <v>800</v>
      </c>
      <c r="I39" s="50">
        <f t="shared" si="28"/>
        <v>24</v>
      </c>
      <c r="J39" s="51">
        <f t="shared" si="29"/>
        <v>824</v>
      </c>
      <c r="K39" s="53">
        <f t="shared" si="30"/>
        <v>998.5</v>
      </c>
      <c r="L39" s="53">
        <f t="shared" si="31"/>
        <v>29.954999999999998</v>
      </c>
      <c r="M39" s="55">
        <f t="shared" si="32"/>
        <v>1028.4549999999999</v>
      </c>
      <c r="N39" s="53">
        <f t="shared" si="33"/>
        <v>1200</v>
      </c>
      <c r="O39" s="53">
        <f t="shared" si="34"/>
        <v>36</v>
      </c>
      <c r="P39" s="51">
        <f t="shared" si="35"/>
        <v>1236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">
      <c r="A40" s="47" t="s">
        <v>70</v>
      </c>
      <c r="B40" s="50">
        <f t="shared" si="21"/>
        <v>186.375</v>
      </c>
      <c r="C40" s="50">
        <f t="shared" si="22"/>
        <v>5.5912500000000005</v>
      </c>
      <c r="D40" s="51">
        <f t="shared" si="23"/>
        <v>191.96625</v>
      </c>
      <c r="E40" s="54">
        <f t="shared" si="24"/>
        <v>315.52500000000003</v>
      </c>
      <c r="F40" s="54">
        <f t="shared" si="25"/>
        <v>9.4657499999999999</v>
      </c>
      <c r="G40" s="51">
        <f t="shared" si="26"/>
        <v>324.99074999999999</v>
      </c>
      <c r="H40" s="50">
        <f t="shared" si="27"/>
        <v>420</v>
      </c>
      <c r="I40" s="50">
        <f t="shared" si="28"/>
        <v>12.600000000000001</v>
      </c>
      <c r="J40" s="51">
        <f t="shared" si="29"/>
        <v>432.6</v>
      </c>
      <c r="K40" s="53">
        <f t="shared" si="30"/>
        <v>524.21249999999998</v>
      </c>
      <c r="L40" s="53">
        <f t="shared" si="31"/>
        <v>15.726374999999999</v>
      </c>
      <c r="M40" s="55">
        <f t="shared" si="32"/>
        <v>539.93887499999994</v>
      </c>
      <c r="N40" s="53">
        <f t="shared" si="33"/>
        <v>630</v>
      </c>
      <c r="O40" s="53">
        <f t="shared" si="34"/>
        <v>18.899999999999999</v>
      </c>
      <c r="P40" s="51">
        <f t="shared" si="35"/>
        <v>648.9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">
      <c r="A41" s="47" t="s">
        <v>71</v>
      </c>
      <c r="B41" s="50">
        <f t="shared" si="21"/>
        <v>195.25</v>
      </c>
      <c r="C41" s="50">
        <f t="shared" si="22"/>
        <v>5.8574999999999999</v>
      </c>
      <c r="D41" s="51">
        <f t="shared" si="23"/>
        <v>201.10749999999999</v>
      </c>
      <c r="E41" s="54">
        <f t="shared" si="24"/>
        <v>330.55</v>
      </c>
      <c r="F41" s="54">
        <f t="shared" si="25"/>
        <v>9.9164999999999992</v>
      </c>
      <c r="G41" s="51">
        <f t="shared" si="26"/>
        <v>340.4665</v>
      </c>
      <c r="H41" s="50">
        <f t="shared" si="27"/>
        <v>440</v>
      </c>
      <c r="I41" s="50">
        <f t="shared" si="28"/>
        <v>13.2</v>
      </c>
      <c r="J41" s="51">
        <f t="shared" si="29"/>
        <v>453.2</v>
      </c>
      <c r="K41" s="53">
        <f t="shared" si="30"/>
        <v>549.17500000000007</v>
      </c>
      <c r="L41" s="53">
        <f t="shared" si="31"/>
        <v>16.475249999999999</v>
      </c>
      <c r="M41" s="55">
        <f t="shared" si="32"/>
        <v>565.65025000000003</v>
      </c>
      <c r="N41" s="53">
        <f t="shared" si="33"/>
        <v>660</v>
      </c>
      <c r="O41" s="53">
        <f t="shared" si="34"/>
        <v>19.799999999999997</v>
      </c>
      <c r="P41" s="51">
        <f t="shared" si="35"/>
        <v>679.8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191.7</v>
      </c>
      <c r="C42" s="50">
        <f t="shared" si="22"/>
        <v>5.7509999999999994</v>
      </c>
      <c r="D42" s="51">
        <f t="shared" si="23"/>
        <v>197.45099999999999</v>
      </c>
      <c r="E42" s="54">
        <f t="shared" si="24"/>
        <v>324.53999999999996</v>
      </c>
      <c r="F42" s="54">
        <f t="shared" si="25"/>
        <v>9.7361999999999984</v>
      </c>
      <c r="G42" s="51">
        <f t="shared" si="26"/>
        <v>334.27619999999996</v>
      </c>
      <c r="H42" s="50">
        <f t="shared" si="27"/>
        <v>432</v>
      </c>
      <c r="I42" s="50">
        <f t="shared" si="28"/>
        <v>12.959999999999999</v>
      </c>
      <c r="J42" s="51">
        <f t="shared" si="29"/>
        <v>444.96</v>
      </c>
      <c r="K42" s="53">
        <f t="shared" si="30"/>
        <v>539.19000000000005</v>
      </c>
      <c r="L42" s="53">
        <f t="shared" si="31"/>
        <v>16.175700000000003</v>
      </c>
      <c r="M42" s="55">
        <f t="shared" si="32"/>
        <v>555.36570000000006</v>
      </c>
      <c r="N42" s="53">
        <f t="shared" si="33"/>
        <v>648</v>
      </c>
      <c r="O42" s="53">
        <f t="shared" si="34"/>
        <v>19.440000000000001</v>
      </c>
      <c r="P42" s="51">
        <f t="shared" si="35"/>
        <v>667.44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">
      <c r="A43" s="47" t="s">
        <v>73</v>
      </c>
      <c r="B43" s="50">
        <f t="shared" si="21"/>
        <v>213</v>
      </c>
      <c r="C43" s="50">
        <f t="shared" si="22"/>
        <v>6.39</v>
      </c>
      <c r="D43" s="51">
        <f t="shared" si="23"/>
        <v>219.39</v>
      </c>
      <c r="E43" s="54">
        <f t="shared" si="24"/>
        <v>360.59999999999997</v>
      </c>
      <c r="F43" s="54">
        <f t="shared" si="25"/>
        <v>10.818</v>
      </c>
      <c r="G43" s="51">
        <f t="shared" si="26"/>
        <v>371.41799999999995</v>
      </c>
      <c r="H43" s="50">
        <f t="shared" si="27"/>
        <v>480</v>
      </c>
      <c r="I43" s="50">
        <f t="shared" si="28"/>
        <v>14.399999999999999</v>
      </c>
      <c r="J43" s="51">
        <f t="shared" si="29"/>
        <v>494.4</v>
      </c>
      <c r="K43" s="53">
        <f t="shared" si="30"/>
        <v>599.09999999999991</v>
      </c>
      <c r="L43" s="53">
        <f t="shared" si="31"/>
        <v>17.972999999999999</v>
      </c>
      <c r="M43" s="55">
        <f t="shared" si="32"/>
        <v>617.07299999999998</v>
      </c>
      <c r="N43" s="53">
        <f t="shared" si="33"/>
        <v>720</v>
      </c>
      <c r="O43" s="53">
        <f t="shared" si="34"/>
        <v>21.6</v>
      </c>
      <c r="P43" s="51">
        <f t="shared" si="35"/>
        <v>741.6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142</v>
      </c>
      <c r="C44" s="50">
        <f t="shared" si="22"/>
        <v>4.26</v>
      </c>
      <c r="D44" s="51">
        <f t="shared" si="23"/>
        <v>146.26</v>
      </c>
      <c r="E44" s="54">
        <f t="shared" si="24"/>
        <v>240.39999999999998</v>
      </c>
      <c r="F44" s="54">
        <f t="shared" si="25"/>
        <v>7.2119999999999989</v>
      </c>
      <c r="G44" s="51">
        <f t="shared" si="26"/>
        <v>247.61199999999997</v>
      </c>
      <c r="H44" s="50">
        <f t="shared" si="27"/>
        <v>320</v>
      </c>
      <c r="I44" s="50">
        <f t="shared" si="28"/>
        <v>9.6000000000000014</v>
      </c>
      <c r="J44" s="51">
        <f t="shared" si="29"/>
        <v>329.6</v>
      </c>
      <c r="K44" s="53">
        <f t="shared" si="30"/>
        <v>399.40000000000003</v>
      </c>
      <c r="L44" s="53">
        <f t="shared" si="31"/>
        <v>11.982000000000001</v>
      </c>
      <c r="M44" s="55">
        <f t="shared" si="32"/>
        <v>411.38200000000006</v>
      </c>
      <c r="N44" s="53">
        <f t="shared" si="33"/>
        <v>480</v>
      </c>
      <c r="O44" s="53">
        <f t="shared" si="34"/>
        <v>14.399999999999999</v>
      </c>
      <c r="P44" s="51">
        <f t="shared" si="35"/>
        <v>494.4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106.5</v>
      </c>
      <c r="C45" s="50">
        <f t="shared" si="22"/>
        <v>3.1949999999999998</v>
      </c>
      <c r="D45" s="51">
        <f t="shared" si="23"/>
        <v>109.69499999999999</v>
      </c>
      <c r="E45" s="54">
        <f t="shared" si="24"/>
        <v>180.29999999999998</v>
      </c>
      <c r="F45" s="54">
        <f t="shared" si="25"/>
        <v>5.4089999999999998</v>
      </c>
      <c r="G45" s="51">
        <f t="shared" si="26"/>
        <v>185.70899999999997</v>
      </c>
      <c r="H45" s="50">
        <f t="shared" si="27"/>
        <v>240</v>
      </c>
      <c r="I45" s="50">
        <f t="shared" si="28"/>
        <v>7.1999999999999993</v>
      </c>
      <c r="J45" s="51">
        <f t="shared" si="29"/>
        <v>247.2</v>
      </c>
      <c r="K45" s="53">
        <f t="shared" si="30"/>
        <v>299.54999999999995</v>
      </c>
      <c r="L45" s="53">
        <f t="shared" si="31"/>
        <v>8.9864999999999995</v>
      </c>
      <c r="M45" s="55">
        <f t="shared" si="32"/>
        <v>308.53649999999999</v>
      </c>
      <c r="N45" s="53">
        <f t="shared" si="33"/>
        <v>360</v>
      </c>
      <c r="O45" s="53">
        <f t="shared" si="34"/>
        <v>10.8</v>
      </c>
      <c r="P45" s="51">
        <f t="shared" si="35"/>
        <v>370.8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79.875</v>
      </c>
      <c r="C46" s="50">
        <f t="shared" si="22"/>
        <v>2.3962499999999998</v>
      </c>
      <c r="D46" s="51">
        <f t="shared" si="23"/>
        <v>82.271249999999995</v>
      </c>
      <c r="E46" s="54">
        <f t="shared" si="24"/>
        <v>135.22499999999999</v>
      </c>
      <c r="F46" s="54">
        <f t="shared" si="25"/>
        <v>4.0567500000000001</v>
      </c>
      <c r="G46" s="51">
        <f t="shared" si="26"/>
        <v>139.28174999999999</v>
      </c>
      <c r="H46" s="50">
        <f t="shared" si="27"/>
        <v>180</v>
      </c>
      <c r="I46" s="50">
        <f t="shared" si="28"/>
        <v>5.4</v>
      </c>
      <c r="J46" s="51">
        <f t="shared" si="29"/>
        <v>185.4</v>
      </c>
      <c r="K46" s="53">
        <f t="shared" si="30"/>
        <v>224.66250000000002</v>
      </c>
      <c r="L46" s="53">
        <f t="shared" si="31"/>
        <v>6.7398750000000014</v>
      </c>
      <c r="M46" s="55">
        <f t="shared" si="32"/>
        <v>231.40237500000003</v>
      </c>
      <c r="N46" s="53">
        <f t="shared" si="33"/>
        <v>270.00000000000006</v>
      </c>
      <c r="O46" s="53">
        <f t="shared" si="34"/>
        <v>8.1000000000000014</v>
      </c>
      <c r="P46" s="51">
        <f t="shared" si="35"/>
        <v>278.10000000000002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266.25</v>
      </c>
      <c r="C47" s="50">
        <f t="shared" si="22"/>
        <v>7.9875000000000007</v>
      </c>
      <c r="D47" s="51">
        <f t="shared" si="23"/>
        <v>274.23750000000001</v>
      </c>
      <c r="E47" s="54">
        <f t="shared" si="24"/>
        <v>450.75</v>
      </c>
      <c r="F47" s="54">
        <f t="shared" si="25"/>
        <v>13.522499999999999</v>
      </c>
      <c r="G47" s="51">
        <f t="shared" si="26"/>
        <v>464.27249999999998</v>
      </c>
      <c r="H47" s="50">
        <f t="shared" si="27"/>
        <v>600</v>
      </c>
      <c r="I47" s="50">
        <f t="shared" si="28"/>
        <v>18</v>
      </c>
      <c r="J47" s="51">
        <f t="shared" si="29"/>
        <v>618</v>
      </c>
      <c r="K47" s="53">
        <f t="shared" si="30"/>
        <v>748.875</v>
      </c>
      <c r="L47" s="53">
        <f t="shared" si="31"/>
        <v>22.466249999999999</v>
      </c>
      <c r="M47" s="55">
        <f t="shared" si="32"/>
        <v>771.34124999999995</v>
      </c>
      <c r="N47" s="53">
        <f t="shared" si="33"/>
        <v>900</v>
      </c>
      <c r="O47" s="53">
        <f t="shared" si="34"/>
        <v>27</v>
      </c>
      <c r="P47" s="51">
        <f t="shared" si="35"/>
        <v>927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284</v>
      </c>
      <c r="C48" s="50">
        <f t="shared" si="22"/>
        <v>8.52</v>
      </c>
      <c r="D48" s="51">
        <f t="shared" si="23"/>
        <v>292.52</v>
      </c>
      <c r="E48" s="54">
        <f t="shared" si="24"/>
        <v>480.79999999999995</v>
      </c>
      <c r="F48" s="54">
        <f t="shared" si="25"/>
        <v>14.423999999999998</v>
      </c>
      <c r="G48" s="51">
        <f t="shared" si="26"/>
        <v>495.22399999999993</v>
      </c>
      <c r="H48" s="50">
        <f t="shared" si="27"/>
        <v>640</v>
      </c>
      <c r="I48" s="50">
        <f t="shared" si="28"/>
        <v>19.200000000000003</v>
      </c>
      <c r="J48" s="51">
        <f t="shared" si="29"/>
        <v>659.2</v>
      </c>
      <c r="K48" s="53">
        <f t="shared" si="30"/>
        <v>798.80000000000007</v>
      </c>
      <c r="L48" s="53">
        <f t="shared" si="31"/>
        <v>23.964000000000002</v>
      </c>
      <c r="M48" s="55">
        <f t="shared" si="32"/>
        <v>822.76400000000012</v>
      </c>
      <c r="N48" s="53">
        <f t="shared" si="33"/>
        <v>960</v>
      </c>
      <c r="O48" s="53">
        <f t="shared" si="34"/>
        <v>28.799999999999997</v>
      </c>
      <c r="P48" s="51">
        <f t="shared" si="35"/>
        <v>988.8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142</v>
      </c>
      <c r="C49" s="50">
        <f t="shared" si="22"/>
        <v>4.26</v>
      </c>
      <c r="D49" s="51">
        <f t="shared" si="23"/>
        <v>146.26</v>
      </c>
      <c r="E49" s="54">
        <f t="shared" si="24"/>
        <v>240.39999999999998</v>
      </c>
      <c r="F49" s="54">
        <f t="shared" si="25"/>
        <v>7.2119999999999989</v>
      </c>
      <c r="G49" s="51">
        <f t="shared" si="26"/>
        <v>247.61199999999997</v>
      </c>
      <c r="H49" s="50">
        <f t="shared" si="27"/>
        <v>320</v>
      </c>
      <c r="I49" s="50">
        <f t="shared" si="28"/>
        <v>9.6000000000000014</v>
      </c>
      <c r="J49" s="51">
        <f t="shared" si="29"/>
        <v>329.6</v>
      </c>
      <c r="K49" s="53">
        <f t="shared" si="30"/>
        <v>399.40000000000003</v>
      </c>
      <c r="L49" s="53">
        <f t="shared" si="31"/>
        <v>11.982000000000001</v>
      </c>
      <c r="M49" s="55">
        <f t="shared" si="32"/>
        <v>411.38200000000006</v>
      </c>
      <c r="N49" s="53">
        <f t="shared" si="33"/>
        <v>480</v>
      </c>
      <c r="O49" s="53">
        <f t="shared" si="34"/>
        <v>14.399999999999999</v>
      </c>
      <c r="P49" s="51">
        <f t="shared" si="35"/>
        <v>494.4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">
      <c r="A50" s="47" t="s">
        <v>75</v>
      </c>
      <c r="B50" s="50">
        <f t="shared" si="21"/>
        <v>145.54999999999998</v>
      </c>
      <c r="C50" s="50">
        <f t="shared" si="22"/>
        <v>4.3664999999999994</v>
      </c>
      <c r="D50" s="51">
        <f t="shared" si="23"/>
        <v>149.91649999999998</v>
      </c>
      <c r="E50" s="54">
        <f t="shared" si="24"/>
        <v>246.41</v>
      </c>
      <c r="F50" s="54">
        <f t="shared" si="25"/>
        <v>7.3922999999999996</v>
      </c>
      <c r="G50" s="51">
        <f t="shared" si="26"/>
        <v>253.8023</v>
      </c>
      <c r="H50" s="50">
        <f t="shared" si="27"/>
        <v>328</v>
      </c>
      <c r="I50" s="50">
        <f t="shared" si="28"/>
        <v>9.84</v>
      </c>
      <c r="J50" s="51">
        <f t="shared" si="29"/>
        <v>337.84</v>
      </c>
      <c r="K50" s="53">
        <f t="shared" si="30"/>
        <v>409.38500000000005</v>
      </c>
      <c r="L50" s="53">
        <f t="shared" si="31"/>
        <v>12.281550000000001</v>
      </c>
      <c r="M50" s="55">
        <f t="shared" si="32"/>
        <v>421.66655000000003</v>
      </c>
      <c r="N50" s="53">
        <f t="shared" si="33"/>
        <v>492</v>
      </c>
      <c r="O50" s="53">
        <f t="shared" si="34"/>
        <v>14.76</v>
      </c>
      <c r="P50" s="51">
        <f t="shared" si="35"/>
        <v>506.76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159.75</v>
      </c>
      <c r="C51" s="50">
        <f t="shared" si="22"/>
        <v>4.7924999999999995</v>
      </c>
      <c r="D51" s="51">
        <f t="shared" si="23"/>
        <v>164.54249999999999</v>
      </c>
      <c r="E51" s="54">
        <f t="shared" si="24"/>
        <v>270.45</v>
      </c>
      <c r="F51" s="54">
        <f t="shared" si="25"/>
        <v>8.1135000000000002</v>
      </c>
      <c r="G51" s="51">
        <f t="shared" si="26"/>
        <v>278.56349999999998</v>
      </c>
      <c r="H51" s="50">
        <f t="shared" si="27"/>
        <v>360</v>
      </c>
      <c r="I51" s="50">
        <f t="shared" si="28"/>
        <v>10.8</v>
      </c>
      <c r="J51" s="51">
        <f t="shared" si="29"/>
        <v>370.8</v>
      </c>
      <c r="K51" s="53">
        <f t="shared" si="30"/>
        <v>449.32500000000005</v>
      </c>
      <c r="L51" s="53">
        <f t="shared" si="31"/>
        <v>13.479750000000003</v>
      </c>
      <c r="M51" s="55">
        <f t="shared" si="32"/>
        <v>462.80475000000007</v>
      </c>
      <c r="N51" s="53">
        <f t="shared" si="33"/>
        <v>540.00000000000011</v>
      </c>
      <c r="O51" s="53">
        <f t="shared" si="34"/>
        <v>16.200000000000003</v>
      </c>
      <c r="P51" s="51">
        <f t="shared" si="35"/>
        <v>556.20000000000005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">
      <c r="A52" s="47" t="s">
        <v>57</v>
      </c>
      <c r="B52" s="50">
        <f t="shared" si="21"/>
        <v>177.5</v>
      </c>
      <c r="C52" s="50">
        <f t="shared" si="22"/>
        <v>5.3249999999999993</v>
      </c>
      <c r="D52" s="51">
        <f t="shared" si="23"/>
        <v>182.82499999999999</v>
      </c>
      <c r="E52" s="54">
        <f t="shared" si="24"/>
        <v>300.5</v>
      </c>
      <c r="F52" s="54">
        <f t="shared" si="25"/>
        <v>9.0149999999999988</v>
      </c>
      <c r="G52" s="51">
        <f t="shared" si="26"/>
        <v>309.51499999999999</v>
      </c>
      <c r="H52" s="50">
        <f t="shared" si="27"/>
        <v>400</v>
      </c>
      <c r="I52" s="50">
        <f t="shared" si="28"/>
        <v>12</v>
      </c>
      <c r="J52" s="51">
        <f t="shared" si="29"/>
        <v>412</v>
      </c>
      <c r="K52" s="53">
        <f t="shared" si="30"/>
        <v>499.25</v>
      </c>
      <c r="L52" s="53">
        <f t="shared" si="31"/>
        <v>14.977499999999999</v>
      </c>
      <c r="M52" s="55">
        <f t="shared" si="32"/>
        <v>514.22749999999996</v>
      </c>
      <c r="N52" s="53">
        <f t="shared" si="33"/>
        <v>600</v>
      </c>
      <c r="O52" s="53">
        <f t="shared" si="34"/>
        <v>18</v>
      </c>
      <c r="P52" s="51">
        <f t="shared" si="35"/>
        <v>618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284</v>
      </c>
      <c r="C53" s="50">
        <f t="shared" si="22"/>
        <v>8.52</v>
      </c>
      <c r="D53" s="51">
        <f t="shared" si="23"/>
        <v>292.52</v>
      </c>
      <c r="E53" s="54">
        <f t="shared" si="24"/>
        <v>480.79999999999995</v>
      </c>
      <c r="F53" s="54">
        <f t="shared" si="25"/>
        <v>14.423999999999998</v>
      </c>
      <c r="G53" s="51">
        <f t="shared" si="26"/>
        <v>495.22399999999993</v>
      </c>
      <c r="H53" s="50">
        <f t="shared" si="27"/>
        <v>640</v>
      </c>
      <c r="I53" s="50">
        <f t="shared" si="28"/>
        <v>19.200000000000003</v>
      </c>
      <c r="J53" s="51">
        <f t="shared" si="29"/>
        <v>659.2</v>
      </c>
      <c r="K53" s="53">
        <f t="shared" si="30"/>
        <v>798.80000000000007</v>
      </c>
      <c r="L53" s="53">
        <f t="shared" si="31"/>
        <v>23.964000000000002</v>
      </c>
      <c r="M53" s="55">
        <f t="shared" si="32"/>
        <v>822.76400000000012</v>
      </c>
      <c r="N53" s="53">
        <f t="shared" si="33"/>
        <v>960</v>
      </c>
      <c r="O53" s="53">
        <f t="shared" si="34"/>
        <v>28.799999999999997</v>
      </c>
      <c r="P53" s="51">
        <f t="shared" si="35"/>
        <v>988.8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3"/>
  <sheetViews>
    <sheetView tabSelected="1" topLeftCell="A13" zoomScale="95" zoomScaleNormal="95" workbookViewId="0">
      <selection activeCell="D6" sqref="D6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6" t="s">
        <v>83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2"/>
      <c r="R1" t="s">
        <v>35</v>
      </c>
      <c r="S1" s="20">
        <v>0.35499999999999998</v>
      </c>
      <c r="T1" t="s">
        <v>37</v>
      </c>
      <c r="U1" s="20">
        <v>0.8</v>
      </c>
      <c r="V1" t="s">
        <v>39</v>
      </c>
      <c r="W1" s="20">
        <v>1.2</v>
      </c>
    </row>
    <row r="2" spans="1:23" x14ac:dyDescent="0.3">
      <c r="A2" s="17" t="s">
        <v>88</v>
      </c>
      <c r="B2" s="17"/>
      <c r="C2" s="17"/>
      <c r="D2" s="17"/>
      <c r="E2" s="17"/>
      <c r="F2" s="17"/>
      <c r="G2" s="17"/>
      <c r="H2" s="17"/>
      <c r="I2" s="17"/>
      <c r="J2" s="18" t="s">
        <v>33</v>
      </c>
      <c r="K2" s="21">
        <v>3</v>
      </c>
      <c r="L2" s="18"/>
      <c r="M2" s="18"/>
      <c r="N2" s="18"/>
      <c r="O2" s="18"/>
      <c r="P2" s="18"/>
      <c r="R2" t="s">
        <v>36</v>
      </c>
      <c r="S2" s="20">
        <v>0.60099999999999998</v>
      </c>
      <c r="T2" t="s">
        <v>38</v>
      </c>
      <c r="U2" s="20">
        <v>0.99850000000000005</v>
      </c>
    </row>
    <row r="3" spans="1:23" ht="15" customHeight="1" x14ac:dyDescent="0.4">
      <c r="A3" s="16" t="s">
        <v>23</v>
      </c>
      <c r="B3" s="16"/>
      <c r="C3" s="16"/>
      <c r="D3" s="16">
        <v>6.25</v>
      </c>
      <c r="E3" s="16"/>
      <c r="F3" s="16"/>
      <c r="G3" s="16">
        <v>8.1750000000000007</v>
      </c>
      <c r="H3" s="16"/>
      <c r="I3" s="16">
        <v>19.399999999999999</v>
      </c>
      <c r="J3" s="16" t="s">
        <v>34</v>
      </c>
      <c r="K3" s="22">
        <f>(100+K2)</f>
        <v>103</v>
      </c>
      <c r="L3" s="16"/>
      <c r="M3" s="16">
        <v>20.164999999999999</v>
      </c>
      <c r="N3" s="16"/>
      <c r="O3" s="16"/>
      <c r="P3" s="16">
        <v>25.9</v>
      </c>
      <c r="Q3" s="2"/>
    </row>
    <row r="4" spans="1:23" x14ac:dyDescent="0.3">
      <c r="A4" s="47" t="s">
        <v>6</v>
      </c>
      <c r="B4" s="48" t="s">
        <v>8</v>
      </c>
      <c r="C4" s="48" t="s">
        <v>9</v>
      </c>
      <c r="D4" s="48" t="s">
        <v>5</v>
      </c>
      <c r="E4" s="48" t="s">
        <v>10</v>
      </c>
      <c r="F4" s="48" t="s">
        <v>11</v>
      </c>
      <c r="G4" s="48" t="s">
        <v>5</v>
      </c>
      <c r="H4" s="48" t="s">
        <v>17</v>
      </c>
      <c r="I4" s="48" t="s">
        <v>11</v>
      </c>
      <c r="J4" s="48" t="s">
        <v>5</v>
      </c>
      <c r="K4" s="48" t="s">
        <v>12</v>
      </c>
      <c r="L4" s="48" t="s">
        <v>11</v>
      </c>
      <c r="M4" s="48" t="s">
        <v>5</v>
      </c>
      <c r="N4" s="48" t="s">
        <v>13</v>
      </c>
      <c r="O4" s="48" t="s">
        <v>11</v>
      </c>
      <c r="P4" s="48" t="s">
        <v>5</v>
      </c>
      <c r="Q4" s="1"/>
      <c r="R4" s="8" t="s">
        <v>8</v>
      </c>
      <c r="S4" s="8" t="s">
        <v>10</v>
      </c>
      <c r="T4" s="8" t="s">
        <v>17</v>
      </c>
      <c r="U4" s="8" t="s">
        <v>12</v>
      </c>
      <c r="V4" s="8" t="s">
        <v>13</v>
      </c>
      <c r="W4" s="8" t="s">
        <v>18</v>
      </c>
    </row>
    <row r="5" spans="1:23" x14ac:dyDescent="0.3">
      <c r="A5" s="47" t="s">
        <v>7</v>
      </c>
      <c r="B5" s="47" t="s">
        <v>19</v>
      </c>
      <c r="C5" s="47" t="s">
        <v>77</v>
      </c>
      <c r="D5" s="49" t="s">
        <v>20</v>
      </c>
      <c r="E5" s="49" t="s">
        <v>19</v>
      </c>
      <c r="F5" s="49" t="s">
        <v>77</v>
      </c>
      <c r="G5" s="49" t="s">
        <v>20</v>
      </c>
      <c r="H5" s="49" t="s">
        <v>19</v>
      </c>
      <c r="I5" s="49" t="s">
        <v>77</v>
      </c>
      <c r="J5" s="49" t="s">
        <v>20</v>
      </c>
      <c r="K5" s="49" t="s">
        <v>19</v>
      </c>
      <c r="L5" s="49" t="s">
        <v>77</v>
      </c>
      <c r="M5" s="49" t="s">
        <v>20</v>
      </c>
      <c r="N5" s="49" t="s">
        <v>19</v>
      </c>
      <c r="O5" s="49" t="s">
        <v>77</v>
      </c>
      <c r="P5" s="49" t="s">
        <v>20</v>
      </c>
      <c r="Q5" s="4"/>
      <c r="R5" s="9" t="s">
        <v>9</v>
      </c>
      <c r="S5" s="9" t="s">
        <v>11</v>
      </c>
      <c r="T5" s="9" t="s">
        <v>11</v>
      </c>
      <c r="U5" s="9" t="s">
        <v>11</v>
      </c>
      <c r="V5" s="9" t="s">
        <v>11</v>
      </c>
      <c r="W5" s="9" t="s">
        <v>19</v>
      </c>
    </row>
    <row r="6" spans="1:23" x14ac:dyDescent="0.3">
      <c r="A6" s="47" t="s">
        <v>61</v>
      </c>
      <c r="B6" s="50">
        <f>VALUE(D6*100/$K$3)</f>
        <v>62.40234375</v>
      </c>
      <c r="C6" s="50">
        <f>D6-B6</f>
        <v>1.8720703125</v>
      </c>
      <c r="D6" s="51">
        <f>(R6+R6*$K$2/100)*$D$3/12</f>
        <v>64.2744140625</v>
      </c>
      <c r="E6" s="50">
        <f>VALUE(G6*100/$K$3)</f>
        <v>138.18304687500003</v>
      </c>
      <c r="F6" s="50">
        <f>VALUE(G6*$K$2/$K$3)</f>
        <v>4.1454914062500006</v>
      </c>
      <c r="G6" s="51">
        <f>(S6+S6*$K$2/100)*$G$3/12</f>
        <v>142.32853828125002</v>
      </c>
      <c r="H6" s="52">
        <f>VALUE(J6*100/$K$3)</f>
        <v>218.25</v>
      </c>
      <c r="I6" s="52">
        <f>VALUE(J6*$K$2/$K$3)</f>
        <v>6.5475000000000003</v>
      </c>
      <c r="J6" s="51">
        <f>(T6+T6*$K$2/100)*$I$3/24</f>
        <v>224.79750000000001</v>
      </c>
      <c r="K6" s="52">
        <f>VALUE(M6*100/$K$3)</f>
        <v>283.14495703124999</v>
      </c>
      <c r="L6" s="52">
        <f>VALUE(M6*$K$2/$K$3)</f>
        <v>8.4943487109374995</v>
      </c>
      <c r="M6" s="51">
        <f>(U6+U6*$K$2/100)*$M$3/24</f>
        <v>291.6393057421875</v>
      </c>
      <c r="N6" s="53">
        <f>VALUE(P6*100/$K$3)</f>
        <v>349.65</v>
      </c>
      <c r="O6" s="53">
        <f>VALUE(P6*$K$2/$K$3)</f>
        <v>10.4895</v>
      </c>
      <c r="P6" s="51">
        <f>(V6+V6*$K$2/100)*$P$3/30</f>
        <v>360.1395</v>
      </c>
      <c r="Q6" s="5"/>
      <c r="R6" s="3">
        <f>W6*$S$1</f>
        <v>119.8125</v>
      </c>
      <c r="S6" s="3">
        <f>W6*$S$2</f>
        <v>202.83750000000001</v>
      </c>
      <c r="T6" s="3">
        <f>W6*$U$1</f>
        <v>270</v>
      </c>
      <c r="U6" s="3">
        <f>W6*$U$2</f>
        <v>336.99375000000003</v>
      </c>
      <c r="V6" s="3">
        <f>W6*$W$1</f>
        <v>405</v>
      </c>
      <c r="W6" s="27">
        <f>W31*0.75</f>
        <v>337.5</v>
      </c>
    </row>
    <row r="7" spans="1:23" ht="12" customHeight="1" x14ac:dyDescent="0.3">
      <c r="A7" s="47" t="s">
        <v>63</v>
      </c>
      <c r="B7" s="50">
        <f t="shared" ref="B7:B28" si="0">VALUE(D7*100/$K$3)</f>
        <v>62.6796875</v>
      </c>
      <c r="C7" s="50">
        <f t="shared" ref="C7:C28" si="1">D7-B7</f>
        <v>1.880390625000004</v>
      </c>
      <c r="D7" s="51">
        <f t="shared" ref="D7:D28" si="2">(R7+R7*$K$2/100)*$D$3/12</f>
        <v>64.560078125000004</v>
      </c>
      <c r="E7" s="50">
        <f t="shared" ref="E7:E28" si="3">VALUE(G7*100/$K$3)</f>
        <v>138.79719374999999</v>
      </c>
      <c r="F7" s="50">
        <f t="shared" ref="F7:F28" si="4">VALUE(G7*$K$2/$K$3)</f>
        <v>4.1639158125</v>
      </c>
      <c r="G7" s="51">
        <f t="shared" ref="G7:G28" si="5">(S7+S7*$K$2/100)*$G$3/12</f>
        <v>142.96110956250001</v>
      </c>
      <c r="H7" s="52">
        <f t="shared" ref="H7:H28" si="6">VALUE(J7*100/$K$3)</f>
        <v>219.22</v>
      </c>
      <c r="I7" s="52">
        <f t="shared" ref="I7:I28" si="7">VALUE(J7*$K$2/$K$3)</f>
        <v>6.5766</v>
      </c>
      <c r="J7" s="51">
        <f t="shared" ref="J7:J28" si="8">(T7+T7*$K$2/100)*$I$3/24</f>
        <v>225.79660000000001</v>
      </c>
      <c r="K7" s="52">
        <f t="shared" ref="K7:K28" si="9">VALUE(M7*100/$K$3)</f>
        <v>284.40337906249999</v>
      </c>
      <c r="L7" s="52">
        <f t="shared" ref="L7:L28" si="10">VALUE(M7*$K$2/$K$3)</f>
        <v>8.5321013718749992</v>
      </c>
      <c r="M7" s="51">
        <f t="shared" ref="M7:M28" si="11">(U7+U7*$K$2/100)*$M$3/24</f>
        <v>292.93548043437499</v>
      </c>
      <c r="N7" s="53">
        <f t="shared" ref="N7:N28" si="12">VALUE(P7*100/$K$3)</f>
        <v>351.20400000000001</v>
      </c>
      <c r="O7" s="53">
        <f t="shared" ref="O7:O28" si="13">VALUE(P7*$K$2/$K$3)</f>
        <v>10.536120000000002</v>
      </c>
      <c r="P7" s="51">
        <f t="shared" ref="P7:P28" si="14">(V7+V7*$K$2/100)*$P$3/30</f>
        <v>361.74012000000005</v>
      </c>
      <c r="Q7" s="5"/>
      <c r="R7" s="3">
        <f t="shared" ref="R7:R28" si="15">W7*$S$1</f>
        <v>120.345</v>
      </c>
      <c r="S7" s="3">
        <f t="shared" ref="S7:S28" si="16">W7*$S$2</f>
        <v>203.739</v>
      </c>
      <c r="T7" s="3">
        <f t="shared" ref="T7:T28" si="17">W7*$U$1</f>
        <v>271.2</v>
      </c>
      <c r="U7" s="3">
        <f t="shared" ref="U7:U28" si="18">W7*$U$2</f>
        <v>338.49150000000003</v>
      </c>
      <c r="V7" s="3">
        <f t="shared" ref="V7:V28" si="19">W7*$W$1</f>
        <v>406.8</v>
      </c>
      <c r="W7" s="27">
        <f t="shared" ref="W7:W28" si="20">W32*0.75</f>
        <v>339</v>
      </c>
    </row>
    <row r="8" spans="1:23" ht="12" customHeight="1" x14ac:dyDescent="0.3">
      <c r="A8" s="47" t="s">
        <v>62</v>
      </c>
      <c r="B8" s="50">
        <f t="shared" si="0"/>
        <v>65.869140625</v>
      </c>
      <c r="C8" s="50">
        <f t="shared" si="1"/>
        <v>1.97607421875</v>
      </c>
      <c r="D8" s="51">
        <f t="shared" si="2"/>
        <v>67.84521484375</v>
      </c>
      <c r="E8" s="50">
        <f t="shared" si="3"/>
        <v>145.85988281250002</v>
      </c>
      <c r="F8" s="50">
        <f t="shared" si="4"/>
        <v>4.3757964843750008</v>
      </c>
      <c r="G8" s="51">
        <f t="shared" si="5"/>
        <v>150.23567929687502</v>
      </c>
      <c r="H8" s="52">
        <f t="shared" si="6"/>
        <v>230.375</v>
      </c>
      <c r="I8" s="52">
        <f t="shared" si="7"/>
        <v>6.9112499999999999</v>
      </c>
      <c r="J8" s="51">
        <f t="shared" si="8"/>
        <v>237.28625</v>
      </c>
      <c r="K8" s="52">
        <f t="shared" si="9"/>
        <v>298.87523242187501</v>
      </c>
      <c r="L8" s="52">
        <f t="shared" si="10"/>
        <v>8.9662569726562502</v>
      </c>
      <c r="M8" s="51">
        <f t="shared" si="11"/>
        <v>307.84148939453127</v>
      </c>
      <c r="N8" s="53">
        <f t="shared" si="12"/>
        <v>369.07499999999999</v>
      </c>
      <c r="O8" s="53">
        <f t="shared" si="13"/>
        <v>11.07225</v>
      </c>
      <c r="P8" s="51">
        <f t="shared" si="14"/>
        <v>380.14724999999999</v>
      </c>
      <c r="Q8" s="5"/>
      <c r="R8" s="3">
        <f t="shared" si="15"/>
        <v>126.46875</v>
      </c>
      <c r="S8" s="3">
        <f t="shared" si="16"/>
        <v>214.10624999999999</v>
      </c>
      <c r="T8" s="3">
        <f t="shared" si="17"/>
        <v>285</v>
      </c>
      <c r="U8" s="3">
        <f t="shared" si="18"/>
        <v>355.71562500000005</v>
      </c>
      <c r="V8" s="3">
        <f t="shared" si="19"/>
        <v>427.5</v>
      </c>
      <c r="W8" s="27">
        <f t="shared" si="20"/>
        <v>356.25</v>
      </c>
    </row>
    <row r="9" spans="1:23" ht="12" customHeight="1" x14ac:dyDescent="0.3">
      <c r="A9" s="47" t="s">
        <v>64</v>
      </c>
      <c r="B9" s="50">
        <f t="shared" si="0"/>
        <v>66.562499999999986</v>
      </c>
      <c r="C9" s="50">
        <f t="shared" si="1"/>
        <v>1.9968750000000028</v>
      </c>
      <c r="D9" s="51">
        <f t="shared" si="2"/>
        <v>68.559374999999989</v>
      </c>
      <c r="E9" s="50">
        <f t="shared" si="3"/>
        <v>147.39524999999998</v>
      </c>
      <c r="F9" s="50">
        <f t="shared" si="4"/>
        <v>4.4218574999999998</v>
      </c>
      <c r="G9" s="51">
        <f t="shared" si="5"/>
        <v>151.81710749999999</v>
      </c>
      <c r="H9" s="52">
        <f t="shared" si="6"/>
        <v>232.79999999999998</v>
      </c>
      <c r="I9" s="52">
        <f t="shared" si="7"/>
        <v>6.9839999999999991</v>
      </c>
      <c r="J9" s="51">
        <f t="shared" si="8"/>
        <v>239.78399999999996</v>
      </c>
      <c r="K9" s="52">
        <f t="shared" si="9"/>
        <v>302.02128749999997</v>
      </c>
      <c r="L9" s="52">
        <f t="shared" si="10"/>
        <v>9.0606386249999993</v>
      </c>
      <c r="M9" s="51">
        <f t="shared" si="11"/>
        <v>311.081926125</v>
      </c>
      <c r="N9" s="53">
        <f t="shared" si="12"/>
        <v>372.95999999999992</v>
      </c>
      <c r="O9" s="53">
        <f t="shared" si="13"/>
        <v>11.188799999999999</v>
      </c>
      <c r="P9" s="51">
        <f t="shared" si="14"/>
        <v>384.14879999999994</v>
      </c>
      <c r="Q9" s="5"/>
      <c r="R9" s="3">
        <f t="shared" si="15"/>
        <v>127.8</v>
      </c>
      <c r="S9" s="3">
        <f t="shared" si="16"/>
        <v>216.35999999999999</v>
      </c>
      <c r="T9" s="3">
        <f t="shared" si="17"/>
        <v>288</v>
      </c>
      <c r="U9" s="3">
        <f t="shared" si="18"/>
        <v>359.46000000000004</v>
      </c>
      <c r="V9" s="3">
        <f t="shared" si="19"/>
        <v>432</v>
      </c>
      <c r="W9" s="27">
        <f t="shared" si="20"/>
        <v>360</v>
      </c>
    </row>
    <row r="10" spans="1:23" x14ac:dyDescent="0.3">
      <c r="A10" s="47" t="s">
        <v>65</v>
      </c>
      <c r="B10" s="50">
        <f t="shared" si="0"/>
        <v>104.00390625</v>
      </c>
      <c r="C10" s="50">
        <f t="shared" si="1"/>
        <v>3.1201171875</v>
      </c>
      <c r="D10" s="51">
        <f t="shared" si="2"/>
        <v>107.1240234375</v>
      </c>
      <c r="E10" s="50">
        <f t="shared" si="3"/>
        <v>230.30507812500005</v>
      </c>
      <c r="F10" s="50">
        <f t="shared" si="4"/>
        <v>6.9091523437500015</v>
      </c>
      <c r="G10" s="51">
        <f t="shared" si="5"/>
        <v>237.21423046875006</v>
      </c>
      <c r="H10" s="52">
        <f t="shared" si="6"/>
        <v>363.75</v>
      </c>
      <c r="I10" s="52">
        <f t="shared" si="7"/>
        <v>10.9125</v>
      </c>
      <c r="J10" s="51">
        <f t="shared" si="8"/>
        <v>374.66249999999997</v>
      </c>
      <c r="K10" s="52">
        <f t="shared" si="9"/>
        <v>471.90826171875</v>
      </c>
      <c r="L10" s="52">
        <f t="shared" si="10"/>
        <v>14.157247851562499</v>
      </c>
      <c r="M10" s="51">
        <f t="shared" si="11"/>
        <v>486.06550957031249</v>
      </c>
      <c r="N10" s="53">
        <f t="shared" si="12"/>
        <v>582.74999999999989</v>
      </c>
      <c r="O10" s="53">
        <f t="shared" si="13"/>
        <v>17.482499999999998</v>
      </c>
      <c r="P10" s="51">
        <f t="shared" si="14"/>
        <v>600.23249999999996</v>
      </c>
      <c r="Q10" s="5"/>
      <c r="R10" s="3">
        <f t="shared" si="15"/>
        <v>199.6875</v>
      </c>
      <c r="S10" s="3">
        <f t="shared" si="16"/>
        <v>338.0625</v>
      </c>
      <c r="T10" s="3">
        <f t="shared" si="17"/>
        <v>450</v>
      </c>
      <c r="U10" s="3">
        <f t="shared" si="18"/>
        <v>561.65625</v>
      </c>
      <c r="V10" s="3">
        <f t="shared" si="19"/>
        <v>675</v>
      </c>
      <c r="W10" s="27">
        <f t="shared" si="20"/>
        <v>562.5</v>
      </c>
    </row>
    <row r="11" spans="1:23" ht="13.5" customHeight="1" x14ac:dyDescent="0.3">
      <c r="A11" s="47" t="s">
        <v>66</v>
      </c>
      <c r="B11" s="50">
        <f t="shared" si="0"/>
        <v>105.390625</v>
      </c>
      <c r="C11" s="50">
        <f t="shared" si="1"/>
        <v>3.1617187499999915</v>
      </c>
      <c r="D11" s="51">
        <f t="shared" si="2"/>
        <v>108.55234374999999</v>
      </c>
      <c r="E11" s="50">
        <f t="shared" si="3"/>
        <v>233.37581250000002</v>
      </c>
      <c r="F11" s="50">
        <f t="shared" si="4"/>
        <v>7.0012743750000013</v>
      </c>
      <c r="G11" s="51">
        <f t="shared" si="5"/>
        <v>240.37708687500003</v>
      </c>
      <c r="H11" s="52">
        <f t="shared" si="6"/>
        <v>368.59999999999997</v>
      </c>
      <c r="I11" s="52">
        <f t="shared" si="7"/>
        <v>11.058</v>
      </c>
      <c r="J11" s="51">
        <f t="shared" si="8"/>
        <v>379.65799999999996</v>
      </c>
      <c r="K11" s="52">
        <f t="shared" si="9"/>
        <v>478.20037187499992</v>
      </c>
      <c r="L11" s="52">
        <f t="shared" si="10"/>
        <v>14.346011156249999</v>
      </c>
      <c r="M11" s="51">
        <f t="shared" si="11"/>
        <v>492.54638303124995</v>
      </c>
      <c r="N11" s="53">
        <f t="shared" si="12"/>
        <v>590.52</v>
      </c>
      <c r="O11" s="53">
        <f t="shared" si="13"/>
        <v>17.715599999999998</v>
      </c>
      <c r="P11" s="51">
        <f t="shared" si="14"/>
        <v>608.23559999999998</v>
      </c>
      <c r="Q11" s="5"/>
      <c r="R11" s="3">
        <f t="shared" si="15"/>
        <v>202.35</v>
      </c>
      <c r="S11" s="3">
        <f t="shared" si="16"/>
        <v>342.57</v>
      </c>
      <c r="T11" s="3">
        <f t="shared" si="17"/>
        <v>456</v>
      </c>
      <c r="U11" s="3">
        <f t="shared" si="18"/>
        <v>569.14499999999998</v>
      </c>
      <c r="V11" s="3">
        <f t="shared" si="19"/>
        <v>684</v>
      </c>
      <c r="W11" s="27">
        <f t="shared" si="20"/>
        <v>570</v>
      </c>
    </row>
    <row r="12" spans="1:23" x14ac:dyDescent="0.3">
      <c r="A12" s="47" t="s">
        <v>68</v>
      </c>
      <c r="B12" s="50">
        <f t="shared" si="0"/>
        <v>110.9375</v>
      </c>
      <c r="C12" s="50">
        <f t="shared" si="1"/>
        <v>3.328125</v>
      </c>
      <c r="D12" s="51">
        <f t="shared" si="2"/>
        <v>114.265625</v>
      </c>
      <c r="E12" s="50">
        <f t="shared" si="3"/>
        <v>245.65875</v>
      </c>
      <c r="F12" s="50">
        <f t="shared" si="4"/>
        <v>7.3697625000000002</v>
      </c>
      <c r="G12" s="51">
        <f t="shared" si="5"/>
        <v>253.02851250000001</v>
      </c>
      <c r="H12" s="52">
        <f t="shared" si="6"/>
        <v>387.99999999999994</v>
      </c>
      <c r="I12" s="52">
        <f t="shared" si="7"/>
        <v>11.639999999999999</v>
      </c>
      <c r="J12" s="51">
        <f t="shared" si="8"/>
        <v>399.63999999999993</v>
      </c>
      <c r="K12" s="52">
        <f t="shared" si="9"/>
        <v>503.36881249999999</v>
      </c>
      <c r="L12" s="52">
        <f t="shared" si="10"/>
        <v>15.101064374999998</v>
      </c>
      <c r="M12" s="51">
        <f t="shared" si="11"/>
        <v>518.46987687499995</v>
      </c>
      <c r="N12" s="53">
        <f t="shared" si="12"/>
        <v>621.59999999999991</v>
      </c>
      <c r="O12" s="53">
        <f t="shared" si="13"/>
        <v>18.647999999999996</v>
      </c>
      <c r="P12" s="51">
        <f t="shared" si="14"/>
        <v>640.24799999999993</v>
      </c>
      <c r="Q12" s="5"/>
      <c r="R12" s="3">
        <f t="shared" si="15"/>
        <v>213</v>
      </c>
      <c r="S12" s="3">
        <f t="shared" si="16"/>
        <v>360.59999999999997</v>
      </c>
      <c r="T12" s="3">
        <f t="shared" si="17"/>
        <v>480</v>
      </c>
      <c r="U12" s="3">
        <f t="shared" si="18"/>
        <v>599.1</v>
      </c>
      <c r="V12" s="3">
        <f t="shared" si="19"/>
        <v>720</v>
      </c>
      <c r="W12" s="27">
        <f t="shared" si="20"/>
        <v>600</v>
      </c>
    </row>
    <row r="13" spans="1:23" ht="12" customHeight="1" x14ac:dyDescent="0.3">
      <c r="A13" s="47" t="s">
        <v>67</v>
      </c>
      <c r="B13" s="50">
        <f t="shared" si="0"/>
        <v>117.87109375</v>
      </c>
      <c r="C13" s="50">
        <f t="shared" si="1"/>
        <v>3.5361328125</v>
      </c>
      <c r="D13" s="51">
        <f t="shared" si="2"/>
        <v>121.4072265625</v>
      </c>
      <c r="E13" s="50">
        <f t="shared" si="3"/>
        <v>261.01242187500003</v>
      </c>
      <c r="F13" s="50">
        <f t="shared" si="4"/>
        <v>7.8303726562500007</v>
      </c>
      <c r="G13" s="51">
        <f t="shared" si="5"/>
        <v>268.84279453125004</v>
      </c>
      <c r="H13" s="52">
        <f t="shared" si="6"/>
        <v>412.24999999999994</v>
      </c>
      <c r="I13" s="52">
        <f t="shared" si="7"/>
        <v>12.367499999999998</v>
      </c>
      <c r="J13" s="51">
        <f t="shared" si="8"/>
        <v>424.61749999999989</v>
      </c>
      <c r="K13" s="52">
        <f t="shared" si="9"/>
        <v>534.82936328124993</v>
      </c>
      <c r="L13" s="52">
        <f t="shared" si="10"/>
        <v>16.044880898437498</v>
      </c>
      <c r="M13" s="51">
        <f t="shared" si="11"/>
        <v>550.87424417968748</v>
      </c>
      <c r="N13" s="53">
        <f t="shared" si="12"/>
        <v>660.44999999999993</v>
      </c>
      <c r="O13" s="53">
        <f t="shared" si="13"/>
        <v>19.813499999999998</v>
      </c>
      <c r="P13" s="51">
        <f t="shared" si="14"/>
        <v>680.26349999999991</v>
      </c>
      <c r="Q13" s="5"/>
      <c r="R13" s="3">
        <f t="shared" si="15"/>
        <v>226.3125</v>
      </c>
      <c r="S13" s="3">
        <f t="shared" si="16"/>
        <v>383.13749999999999</v>
      </c>
      <c r="T13" s="3">
        <f t="shared" si="17"/>
        <v>510</v>
      </c>
      <c r="U13" s="3">
        <f t="shared" si="18"/>
        <v>636.54375000000005</v>
      </c>
      <c r="V13" s="3">
        <f t="shared" si="19"/>
        <v>765</v>
      </c>
      <c r="W13" s="27">
        <f t="shared" si="20"/>
        <v>637.5</v>
      </c>
    </row>
    <row r="14" spans="1:23" x14ac:dyDescent="0.3">
      <c r="A14" s="47" t="s">
        <v>69</v>
      </c>
      <c r="B14" s="50">
        <f t="shared" si="0"/>
        <v>138.671875</v>
      </c>
      <c r="C14" s="50">
        <f t="shared" si="1"/>
        <v>4.16015625</v>
      </c>
      <c r="D14" s="51">
        <f t="shared" si="2"/>
        <v>142.83203125</v>
      </c>
      <c r="E14" s="50">
        <f t="shared" si="3"/>
        <v>307.07343749999995</v>
      </c>
      <c r="F14" s="50">
        <f t="shared" si="4"/>
        <v>9.2122031249999985</v>
      </c>
      <c r="G14" s="51">
        <f t="shared" si="5"/>
        <v>316.28564062499998</v>
      </c>
      <c r="H14" s="52">
        <f t="shared" si="6"/>
        <v>484.99999999999994</v>
      </c>
      <c r="I14" s="52">
        <f t="shared" si="7"/>
        <v>14.549999999999999</v>
      </c>
      <c r="J14" s="51">
        <f t="shared" si="8"/>
        <v>499.54999999999995</v>
      </c>
      <c r="K14" s="52">
        <f t="shared" si="9"/>
        <v>629.21101562499996</v>
      </c>
      <c r="L14" s="52">
        <f t="shared" si="10"/>
        <v>18.876330468749998</v>
      </c>
      <c r="M14" s="51">
        <f t="shared" si="11"/>
        <v>648.08734609374994</v>
      </c>
      <c r="N14" s="53">
        <f t="shared" si="12"/>
        <v>777</v>
      </c>
      <c r="O14" s="53">
        <f t="shared" si="13"/>
        <v>23.31</v>
      </c>
      <c r="P14" s="51">
        <f t="shared" si="14"/>
        <v>800.31</v>
      </c>
      <c r="Q14" s="5"/>
      <c r="R14" s="3">
        <f t="shared" si="15"/>
        <v>266.25</v>
      </c>
      <c r="S14" s="3">
        <f t="shared" si="16"/>
        <v>450.75</v>
      </c>
      <c r="T14" s="3">
        <f t="shared" si="17"/>
        <v>600</v>
      </c>
      <c r="U14" s="3">
        <f t="shared" si="18"/>
        <v>748.875</v>
      </c>
      <c r="V14" s="3">
        <f t="shared" si="19"/>
        <v>900</v>
      </c>
      <c r="W14" s="27">
        <f t="shared" si="20"/>
        <v>750</v>
      </c>
    </row>
    <row r="15" spans="1:23" ht="11.25" customHeight="1" x14ac:dyDescent="0.3">
      <c r="A15" s="47" t="s">
        <v>70</v>
      </c>
      <c r="B15" s="50">
        <f t="shared" si="0"/>
        <v>72.802734374999986</v>
      </c>
      <c r="C15" s="50">
        <f t="shared" si="1"/>
        <v>2.18408203125</v>
      </c>
      <c r="D15" s="51">
        <f t="shared" si="2"/>
        <v>74.986816406249986</v>
      </c>
      <c r="E15" s="50">
        <f t="shared" si="3"/>
        <v>161.21355468749999</v>
      </c>
      <c r="F15" s="50">
        <f t="shared" si="4"/>
        <v>4.8364066406249995</v>
      </c>
      <c r="G15" s="51">
        <f t="shared" si="5"/>
        <v>166.04996132812499</v>
      </c>
      <c r="H15" s="52">
        <f t="shared" si="6"/>
        <v>254.62499999999997</v>
      </c>
      <c r="I15" s="52">
        <f t="shared" si="7"/>
        <v>7.638749999999999</v>
      </c>
      <c r="J15" s="51">
        <f t="shared" si="8"/>
        <v>262.26374999999996</v>
      </c>
      <c r="K15" s="52">
        <f t="shared" si="9"/>
        <v>330.33578320312506</v>
      </c>
      <c r="L15" s="52">
        <f t="shared" si="10"/>
        <v>9.9100734960937498</v>
      </c>
      <c r="M15" s="51">
        <f t="shared" si="11"/>
        <v>340.24585669921879</v>
      </c>
      <c r="N15" s="53">
        <f t="shared" si="12"/>
        <v>407.92500000000001</v>
      </c>
      <c r="O15" s="53">
        <f t="shared" si="13"/>
        <v>12.237750000000002</v>
      </c>
      <c r="P15" s="51">
        <f t="shared" si="14"/>
        <v>420.16275000000002</v>
      </c>
      <c r="Q15" s="5"/>
      <c r="R15" s="3">
        <f t="shared" si="15"/>
        <v>139.78125</v>
      </c>
      <c r="S15" s="3">
        <f t="shared" si="16"/>
        <v>236.64374999999998</v>
      </c>
      <c r="T15" s="3">
        <f t="shared" si="17"/>
        <v>315</v>
      </c>
      <c r="U15" s="3">
        <f t="shared" si="18"/>
        <v>393.15937500000001</v>
      </c>
      <c r="V15" s="3">
        <f t="shared" si="19"/>
        <v>472.5</v>
      </c>
      <c r="W15" s="27">
        <f t="shared" si="20"/>
        <v>393.75</v>
      </c>
    </row>
    <row r="16" spans="1:23" x14ac:dyDescent="0.3">
      <c r="A16" s="47" t="s">
        <v>71</v>
      </c>
      <c r="B16" s="50">
        <f t="shared" si="0"/>
        <v>76.26953125</v>
      </c>
      <c r="C16" s="50">
        <f t="shared" si="1"/>
        <v>2.2880859375</v>
      </c>
      <c r="D16" s="51">
        <f t="shared" si="2"/>
        <v>78.5576171875</v>
      </c>
      <c r="E16" s="50">
        <f t="shared" si="3"/>
        <v>168.89039062500001</v>
      </c>
      <c r="F16" s="50">
        <f t="shared" si="4"/>
        <v>5.0667117187499997</v>
      </c>
      <c r="G16" s="51">
        <f t="shared" si="5"/>
        <v>173.95710234374999</v>
      </c>
      <c r="H16" s="52">
        <f t="shared" si="6"/>
        <v>266.75</v>
      </c>
      <c r="I16" s="52">
        <f t="shared" si="7"/>
        <v>8.0024999999999995</v>
      </c>
      <c r="J16" s="51">
        <f t="shared" si="8"/>
        <v>274.7525</v>
      </c>
      <c r="K16" s="52">
        <f t="shared" si="9"/>
        <v>346.06605859375003</v>
      </c>
      <c r="L16" s="52">
        <f t="shared" si="10"/>
        <v>10.3819817578125</v>
      </c>
      <c r="M16" s="51">
        <f t="shared" si="11"/>
        <v>356.4480403515625</v>
      </c>
      <c r="N16" s="53">
        <f t="shared" si="12"/>
        <v>427.35</v>
      </c>
      <c r="O16" s="53">
        <f t="shared" si="13"/>
        <v>12.820500000000001</v>
      </c>
      <c r="P16" s="51">
        <f t="shared" si="14"/>
        <v>440.1705</v>
      </c>
      <c r="Q16" s="5"/>
      <c r="R16" s="3">
        <f t="shared" si="15"/>
        <v>146.4375</v>
      </c>
      <c r="S16" s="3">
        <f t="shared" si="16"/>
        <v>247.91249999999999</v>
      </c>
      <c r="T16" s="3">
        <f t="shared" si="17"/>
        <v>330</v>
      </c>
      <c r="U16" s="3">
        <f t="shared" si="18"/>
        <v>411.88125000000002</v>
      </c>
      <c r="V16" s="3">
        <f t="shared" si="19"/>
        <v>495</v>
      </c>
      <c r="W16" s="27">
        <f t="shared" si="20"/>
        <v>412.5</v>
      </c>
    </row>
    <row r="17" spans="1:23" ht="11.25" customHeight="1" x14ac:dyDescent="0.3">
      <c r="A17" s="47" t="s">
        <v>72</v>
      </c>
      <c r="B17" s="50">
        <f t="shared" si="0"/>
        <v>74.882812500000014</v>
      </c>
      <c r="C17" s="50">
        <f t="shared" si="1"/>
        <v>2.2464843749999943</v>
      </c>
      <c r="D17" s="51">
        <f t="shared" si="2"/>
        <v>77.129296875000009</v>
      </c>
      <c r="E17" s="50">
        <f t="shared" si="3"/>
        <v>165.81965625000001</v>
      </c>
      <c r="F17" s="50">
        <f t="shared" si="4"/>
        <v>4.9745896875000009</v>
      </c>
      <c r="G17" s="51">
        <f t="shared" si="5"/>
        <v>170.79424593750002</v>
      </c>
      <c r="H17" s="52">
        <f t="shared" si="6"/>
        <v>261.90000000000003</v>
      </c>
      <c r="I17" s="52">
        <f t="shared" si="7"/>
        <v>7.8569999999999993</v>
      </c>
      <c r="J17" s="51">
        <f t="shared" si="8"/>
        <v>269.75700000000001</v>
      </c>
      <c r="K17" s="52">
        <f t="shared" si="9"/>
        <v>339.7739484375</v>
      </c>
      <c r="L17" s="52">
        <f t="shared" si="10"/>
        <v>10.193218453125001</v>
      </c>
      <c r="M17" s="51">
        <f t="shared" si="11"/>
        <v>349.96716689062504</v>
      </c>
      <c r="N17" s="53">
        <f t="shared" si="12"/>
        <v>419.58</v>
      </c>
      <c r="O17" s="53">
        <f t="shared" si="13"/>
        <v>12.587399999999999</v>
      </c>
      <c r="P17" s="51">
        <f t="shared" si="14"/>
        <v>432.16739999999999</v>
      </c>
      <c r="Q17" s="5"/>
      <c r="R17" s="3">
        <f t="shared" si="15"/>
        <v>143.77500000000001</v>
      </c>
      <c r="S17" s="3">
        <f t="shared" si="16"/>
        <v>243.405</v>
      </c>
      <c r="T17" s="3">
        <f t="shared" si="17"/>
        <v>324</v>
      </c>
      <c r="U17" s="3">
        <f t="shared" si="18"/>
        <v>404.39250000000004</v>
      </c>
      <c r="V17" s="3">
        <f t="shared" si="19"/>
        <v>486</v>
      </c>
      <c r="W17" s="27">
        <f t="shared" si="20"/>
        <v>405</v>
      </c>
    </row>
    <row r="18" spans="1:23" x14ac:dyDescent="0.3">
      <c r="A18" s="47" t="s">
        <v>73</v>
      </c>
      <c r="B18" s="50">
        <f t="shared" si="0"/>
        <v>83.203125</v>
      </c>
      <c r="C18" s="50">
        <f t="shared" si="1"/>
        <v>2.49609375</v>
      </c>
      <c r="D18" s="51">
        <f t="shared" si="2"/>
        <v>85.69921875</v>
      </c>
      <c r="E18" s="50">
        <f t="shared" si="3"/>
        <v>184.24406249999998</v>
      </c>
      <c r="F18" s="50">
        <f t="shared" si="4"/>
        <v>5.5273218749999993</v>
      </c>
      <c r="G18" s="51">
        <f t="shared" si="5"/>
        <v>189.771384375</v>
      </c>
      <c r="H18" s="52">
        <f t="shared" si="6"/>
        <v>290.99999999999994</v>
      </c>
      <c r="I18" s="52">
        <f t="shared" si="7"/>
        <v>8.7299999999999986</v>
      </c>
      <c r="J18" s="51">
        <f t="shared" si="8"/>
        <v>299.72999999999996</v>
      </c>
      <c r="K18" s="52">
        <f t="shared" si="9"/>
        <v>377.52660937500008</v>
      </c>
      <c r="L18" s="52">
        <f t="shared" si="10"/>
        <v>11.325798281250002</v>
      </c>
      <c r="M18" s="51">
        <f t="shared" si="11"/>
        <v>388.85240765625008</v>
      </c>
      <c r="N18" s="53">
        <f t="shared" si="12"/>
        <v>466.2</v>
      </c>
      <c r="O18" s="53">
        <f t="shared" si="13"/>
        <v>13.986000000000001</v>
      </c>
      <c r="P18" s="51">
        <f t="shared" si="14"/>
        <v>480.18599999999998</v>
      </c>
      <c r="Q18" s="5"/>
      <c r="R18" s="3">
        <f t="shared" si="15"/>
        <v>159.75</v>
      </c>
      <c r="S18" s="3">
        <f t="shared" si="16"/>
        <v>270.45</v>
      </c>
      <c r="T18" s="3">
        <f t="shared" si="17"/>
        <v>360</v>
      </c>
      <c r="U18" s="3">
        <f t="shared" si="18"/>
        <v>449.32500000000005</v>
      </c>
      <c r="V18" s="3">
        <f t="shared" si="19"/>
        <v>540</v>
      </c>
      <c r="W18" s="27">
        <f t="shared" si="20"/>
        <v>450</v>
      </c>
    </row>
    <row r="19" spans="1:23" x14ac:dyDescent="0.3">
      <c r="A19" s="47" t="s">
        <v>28</v>
      </c>
      <c r="B19" s="50">
        <f t="shared" si="0"/>
        <v>55.46875</v>
      </c>
      <c r="C19" s="50">
        <f t="shared" si="1"/>
        <v>1.6640625</v>
      </c>
      <c r="D19" s="51">
        <f t="shared" si="2"/>
        <v>57.1328125</v>
      </c>
      <c r="E19" s="50">
        <f t="shared" si="3"/>
        <v>122.829375</v>
      </c>
      <c r="F19" s="50">
        <f t="shared" si="4"/>
        <v>3.6848812500000001</v>
      </c>
      <c r="G19" s="51">
        <f t="shared" si="5"/>
        <v>126.51425625</v>
      </c>
      <c r="H19" s="52">
        <f t="shared" si="6"/>
        <v>193.99999999999997</v>
      </c>
      <c r="I19" s="52">
        <f t="shared" si="7"/>
        <v>5.8199999999999994</v>
      </c>
      <c r="J19" s="51">
        <f t="shared" si="8"/>
        <v>199.81999999999996</v>
      </c>
      <c r="K19" s="52">
        <f t="shared" si="9"/>
        <v>251.68440624999999</v>
      </c>
      <c r="L19" s="52">
        <f t="shared" si="10"/>
        <v>7.5505321874999991</v>
      </c>
      <c r="M19" s="51">
        <f t="shared" si="11"/>
        <v>259.23493843749998</v>
      </c>
      <c r="N19" s="53">
        <f t="shared" si="12"/>
        <v>310.79999999999995</v>
      </c>
      <c r="O19" s="53">
        <f t="shared" si="13"/>
        <v>9.3239999999999981</v>
      </c>
      <c r="P19" s="51">
        <f t="shared" si="14"/>
        <v>320.12399999999997</v>
      </c>
      <c r="Q19" s="5"/>
      <c r="R19" s="3">
        <f t="shared" si="15"/>
        <v>106.5</v>
      </c>
      <c r="S19" s="3">
        <f t="shared" si="16"/>
        <v>180.29999999999998</v>
      </c>
      <c r="T19" s="3">
        <f t="shared" si="17"/>
        <v>240</v>
      </c>
      <c r="U19" s="3">
        <f t="shared" si="18"/>
        <v>299.55</v>
      </c>
      <c r="V19" s="3">
        <f t="shared" si="19"/>
        <v>360</v>
      </c>
      <c r="W19" s="27">
        <f t="shared" si="20"/>
        <v>300</v>
      </c>
    </row>
    <row r="20" spans="1:23" x14ac:dyDescent="0.3">
      <c r="A20" s="47" t="s">
        <v>29</v>
      </c>
      <c r="B20" s="50">
        <f t="shared" si="0"/>
        <v>41.6015625</v>
      </c>
      <c r="C20" s="50">
        <f t="shared" si="1"/>
        <v>1.248046875</v>
      </c>
      <c r="D20" s="51">
        <f t="shared" si="2"/>
        <v>42.849609375</v>
      </c>
      <c r="E20" s="50">
        <f t="shared" si="3"/>
        <v>92.122031249999992</v>
      </c>
      <c r="F20" s="50">
        <f t="shared" si="4"/>
        <v>2.7636609374999996</v>
      </c>
      <c r="G20" s="51">
        <f t="shared" si="5"/>
        <v>94.885692187499998</v>
      </c>
      <c r="H20" s="52">
        <f t="shared" si="6"/>
        <v>145.49999999999997</v>
      </c>
      <c r="I20" s="52">
        <f t="shared" si="7"/>
        <v>4.3649999999999993</v>
      </c>
      <c r="J20" s="51">
        <f t="shared" si="8"/>
        <v>149.86499999999998</v>
      </c>
      <c r="K20" s="52">
        <f t="shared" si="9"/>
        <v>188.76330468750004</v>
      </c>
      <c r="L20" s="52">
        <f t="shared" si="10"/>
        <v>5.6628991406250009</v>
      </c>
      <c r="M20" s="51">
        <f t="shared" si="11"/>
        <v>194.42620382812504</v>
      </c>
      <c r="N20" s="53">
        <f t="shared" si="12"/>
        <v>233.1</v>
      </c>
      <c r="O20" s="53">
        <f t="shared" si="13"/>
        <v>6.9930000000000003</v>
      </c>
      <c r="P20" s="51">
        <f t="shared" si="14"/>
        <v>240.09299999999999</v>
      </c>
      <c r="Q20" s="5"/>
      <c r="R20" s="3">
        <f t="shared" si="15"/>
        <v>79.875</v>
      </c>
      <c r="S20" s="3">
        <f t="shared" si="16"/>
        <v>135.22499999999999</v>
      </c>
      <c r="T20" s="3">
        <f t="shared" si="17"/>
        <v>180</v>
      </c>
      <c r="U20" s="3">
        <f t="shared" si="18"/>
        <v>224.66250000000002</v>
      </c>
      <c r="V20" s="3">
        <f t="shared" si="19"/>
        <v>270</v>
      </c>
      <c r="W20" s="27">
        <f t="shared" si="20"/>
        <v>225</v>
      </c>
    </row>
    <row r="21" spans="1:23" x14ac:dyDescent="0.3">
      <c r="A21" s="47" t="s">
        <v>30</v>
      </c>
      <c r="B21" s="50">
        <f t="shared" si="0"/>
        <v>31.201171875</v>
      </c>
      <c r="C21" s="50">
        <f t="shared" si="1"/>
        <v>0.93603515625</v>
      </c>
      <c r="D21" s="51">
        <f t="shared" si="2"/>
        <v>32.13720703125</v>
      </c>
      <c r="E21" s="50">
        <f t="shared" si="3"/>
        <v>69.091523437500015</v>
      </c>
      <c r="F21" s="50">
        <f t="shared" si="4"/>
        <v>2.0727457031250003</v>
      </c>
      <c r="G21" s="51">
        <f t="shared" si="5"/>
        <v>71.164269140625009</v>
      </c>
      <c r="H21" s="52">
        <f t="shared" si="6"/>
        <v>109.125</v>
      </c>
      <c r="I21" s="52">
        <f t="shared" si="7"/>
        <v>3.2737500000000002</v>
      </c>
      <c r="J21" s="51">
        <f t="shared" si="8"/>
        <v>112.39875000000001</v>
      </c>
      <c r="K21" s="52">
        <f t="shared" si="9"/>
        <v>141.57247851562499</v>
      </c>
      <c r="L21" s="52">
        <f t="shared" si="10"/>
        <v>4.2471743554687498</v>
      </c>
      <c r="M21" s="51">
        <f t="shared" si="11"/>
        <v>145.81965287109375</v>
      </c>
      <c r="N21" s="53">
        <f t="shared" si="12"/>
        <v>174.82499999999999</v>
      </c>
      <c r="O21" s="53">
        <f t="shared" si="13"/>
        <v>5.2447499999999998</v>
      </c>
      <c r="P21" s="51">
        <f t="shared" si="14"/>
        <v>180.06975</v>
      </c>
      <c r="Q21" s="5"/>
      <c r="R21" s="3">
        <f t="shared" si="15"/>
        <v>59.90625</v>
      </c>
      <c r="S21" s="3">
        <f t="shared" si="16"/>
        <v>101.41875</v>
      </c>
      <c r="T21" s="3">
        <f t="shared" si="17"/>
        <v>135</v>
      </c>
      <c r="U21" s="3">
        <f t="shared" si="18"/>
        <v>168.49687500000002</v>
      </c>
      <c r="V21" s="3">
        <f t="shared" si="19"/>
        <v>202.5</v>
      </c>
      <c r="W21" s="27">
        <f t="shared" si="20"/>
        <v>168.75</v>
      </c>
    </row>
    <row r="22" spans="1:23" x14ac:dyDescent="0.3">
      <c r="A22" s="47" t="s">
        <v>74</v>
      </c>
      <c r="B22" s="50">
        <f t="shared" si="0"/>
        <v>104.00390625</v>
      </c>
      <c r="C22" s="50">
        <f t="shared" si="1"/>
        <v>3.1201171875</v>
      </c>
      <c r="D22" s="51">
        <f t="shared" si="2"/>
        <v>107.1240234375</v>
      </c>
      <c r="E22" s="50">
        <f t="shared" si="3"/>
        <v>230.30507812500005</v>
      </c>
      <c r="F22" s="50">
        <f t="shared" si="4"/>
        <v>6.9091523437500015</v>
      </c>
      <c r="G22" s="51">
        <f t="shared" si="5"/>
        <v>237.21423046875006</v>
      </c>
      <c r="H22" s="52">
        <f t="shared" si="6"/>
        <v>363.75</v>
      </c>
      <c r="I22" s="52">
        <f t="shared" si="7"/>
        <v>10.9125</v>
      </c>
      <c r="J22" s="51">
        <f t="shared" si="8"/>
        <v>374.66249999999997</v>
      </c>
      <c r="K22" s="52">
        <f t="shared" si="9"/>
        <v>471.90826171875</v>
      </c>
      <c r="L22" s="52">
        <f t="shared" si="10"/>
        <v>14.157247851562499</v>
      </c>
      <c r="M22" s="51">
        <f t="shared" si="11"/>
        <v>486.06550957031249</v>
      </c>
      <c r="N22" s="53">
        <f t="shared" si="12"/>
        <v>582.74999999999989</v>
      </c>
      <c r="O22" s="53">
        <f t="shared" si="13"/>
        <v>17.482499999999998</v>
      </c>
      <c r="P22" s="51">
        <f t="shared" si="14"/>
        <v>600.23249999999996</v>
      </c>
      <c r="Q22" s="5"/>
      <c r="R22" s="3">
        <f t="shared" si="15"/>
        <v>199.6875</v>
      </c>
      <c r="S22" s="3">
        <f t="shared" si="16"/>
        <v>338.0625</v>
      </c>
      <c r="T22" s="3">
        <f t="shared" si="17"/>
        <v>450</v>
      </c>
      <c r="U22" s="3">
        <f t="shared" si="18"/>
        <v>561.65625</v>
      </c>
      <c r="V22" s="3">
        <f t="shared" si="19"/>
        <v>675</v>
      </c>
      <c r="W22" s="27">
        <f t="shared" si="20"/>
        <v>562.5</v>
      </c>
    </row>
    <row r="23" spans="1:23" x14ac:dyDescent="0.3">
      <c r="A23" s="47" t="s">
        <v>31</v>
      </c>
      <c r="B23" s="50">
        <f t="shared" si="0"/>
        <v>110.9375</v>
      </c>
      <c r="C23" s="50">
        <f t="shared" si="1"/>
        <v>3.328125</v>
      </c>
      <c r="D23" s="51">
        <f t="shared" si="2"/>
        <v>114.265625</v>
      </c>
      <c r="E23" s="50">
        <f t="shared" si="3"/>
        <v>245.65875</v>
      </c>
      <c r="F23" s="50">
        <f t="shared" si="4"/>
        <v>7.3697625000000002</v>
      </c>
      <c r="G23" s="51">
        <f t="shared" si="5"/>
        <v>253.02851250000001</v>
      </c>
      <c r="H23" s="52">
        <f t="shared" si="6"/>
        <v>387.99999999999994</v>
      </c>
      <c r="I23" s="52">
        <f t="shared" si="7"/>
        <v>11.639999999999999</v>
      </c>
      <c r="J23" s="51">
        <f t="shared" si="8"/>
        <v>399.63999999999993</v>
      </c>
      <c r="K23" s="52">
        <f t="shared" si="9"/>
        <v>503.36881249999999</v>
      </c>
      <c r="L23" s="52">
        <f t="shared" si="10"/>
        <v>15.101064374999998</v>
      </c>
      <c r="M23" s="51">
        <f t="shared" si="11"/>
        <v>518.46987687499995</v>
      </c>
      <c r="N23" s="53">
        <f t="shared" si="12"/>
        <v>621.59999999999991</v>
      </c>
      <c r="O23" s="53">
        <f t="shared" si="13"/>
        <v>18.647999999999996</v>
      </c>
      <c r="P23" s="51">
        <f t="shared" si="14"/>
        <v>640.24799999999993</v>
      </c>
      <c r="Q23" s="5"/>
      <c r="R23" s="3">
        <f t="shared" si="15"/>
        <v>213</v>
      </c>
      <c r="S23" s="3">
        <f t="shared" si="16"/>
        <v>360.59999999999997</v>
      </c>
      <c r="T23" s="3">
        <f t="shared" si="17"/>
        <v>480</v>
      </c>
      <c r="U23" s="3">
        <f t="shared" si="18"/>
        <v>599.1</v>
      </c>
      <c r="V23" s="3">
        <f t="shared" si="19"/>
        <v>720</v>
      </c>
      <c r="W23" s="27">
        <f t="shared" si="20"/>
        <v>600</v>
      </c>
    </row>
    <row r="24" spans="1:23" x14ac:dyDescent="0.3">
      <c r="A24" s="47" t="s">
        <v>76</v>
      </c>
      <c r="B24" s="50">
        <f t="shared" si="0"/>
        <v>55.46875</v>
      </c>
      <c r="C24" s="50">
        <f t="shared" si="1"/>
        <v>1.6640625</v>
      </c>
      <c r="D24" s="51">
        <f t="shared" si="2"/>
        <v>57.1328125</v>
      </c>
      <c r="E24" s="50">
        <f t="shared" si="3"/>
        <v>122.829375</v>
      </c>
      <c r="F24" s="50">
        <f t="shared" si="4"/>
        <v>3.6848812500000001</v>
      </c>
      <c r="G24" s="51">
        <f t="shared" si="5"/>
        <v>126.51425625</v>
      </c>
      <c r="H24" s="52">
        <f t="shared" si="6"/>
        <v>193.99999999999997</v>
      </c>
      <c r="I24" s="52">
        <f t="shared" si="7"/>
        <v>5.8199999999999994</v>
      </c>
      <c r="J24" s="51">
        <f t="shared" si="8"/>
        <v>199.81999999999996</v>
      </c>
      <c r="K24" s="52">
        <f t="shared" si="9"/>
        <v>251.68440624999999</v>
      </c>
      <c r="L24" s="52">
        <f t="shared" si="10"/>
        <v>7.5505321874999991</v>
      </c>
      <c r="M24" s="51">
        <f t="shared" si="11"/>
        <v>259.23493843749998</v>
      </c>
      <c r="N24" s="53">
        <f t="shared" si="12"/>
        <v>310.79999999999995</v>
      </c>
      <c r="O24" s="53">
        <f t="shared" si="13"/>
        <v>9.3239999999999981</v>
      </c>
      <c r="P24" s="51">
        <f t="shared" si="14"/>
        <v>320.12399999999997</v>
      </c>
      <c r="Q24" s="5"/>
      <c r="R24" s="3">
        <f t="shared" si="15"/>
        <v>106.5</v>
      </c>
      <c r="S24" s="3">
        <f t="shared" si="16"/>
        <v>180.29999999999998</v>
      </c>
      <c r="T24" s="3">
        <f t="shared" si="17"/>
        <v>240</v>
      </c>
      <c r="U24" s="3">
        <f t="shared" si="18"/>
        <v>299.55</v>
      </c>
      <c r="V24" s="3">
        <f t="shared" si="19"/>
        <v>360</v>
      </c>
      <c r="W24" s="27">
        <f t="shared" si="20"/>
        <v>300</v>
      </c>
    </row>
    <row r="25" spans="1:23" x14ac:dyDescent="0.3">
      <c r="A25" s="47" t="s">
        <v>75</v>
      </c>
      <c r="B25" s="50">
        <f t="shared" si="0"/>
        <v>56.85546875</v>
      </c>
      <c r="C25" s="50">
        <f t="shared" si="1"/>
        <v>1.7056640624999986</v>
      </c>
      <c r="D25" s="51">
        <f t="shared" si="2"/>
        <v>58.561132812499999</v>
      </c>
      <c r="E25" s="50">
        <f t="shared" si="3"/>
        <v>125.90010937500001</v>
      </c>
      <c r="F25" s="50">
        <f t="shared" si="4"/>
        <v>3.7770032812500003</v>
      </c>
      <c r="G25" s="51">
        <f t="shared" si="5"/>
        <v>129.67711265625002</v>
      </c>
      <c r="H25" s="52">
        <f t="shared" si="6"/>
        <v>198.84999999999997</v>
      </c>
      <c r="I25" s="52">
        <f t="shared" si="7"/>
        <v>5.9654999999999987</v>
      </c>
      <c r="J25" s="51">
        <f t="shared" si="8"/>
        <v>204.81549999999996</v>
      </c>
      <c r="K25" s="52">
        <f t="shared" si="9"/>
        <v>257.97651640624997</v>
      </c>
      <c r="L25" s="52">
        <f t="shared" si="10"/>
        <v>7.739295492187499</v>
      </c>
      <c r="M25" s="51">
        <f t="shared" si="11"/>
        <v>265.71581189843749</v>
      </c>
      <c r="N25" s="53">
        <f t="shared" si="12"/>
        <v>318.57</v>
      </c>
      <c r="O25" s="53">
        <f t="shared" si="13"/>
        <v>9.5571000000000002</v>
      </c>
      <c r="P25" s="51">
        <f t="shared" si="14"/>
        <v>328.12709999999998</v>
      </c>
      <c r="Q25" s="5"/>
      <c r="R25" s="3">
        <f t="shared" si="15"/>
        <v>109.16249999999999</v>
      </c>
      <c r="S25" s="3">
        <f t="shared" si="16"/>
        <v>184.8075</v>
      </c>
      <c r="T25" s="3">
        <f t="shared" si="17"/>
        <v>246</v>
      </c>
      <c r="U25" s="3">
        <f t="shared" si="18"/>
        <v>307.03874999999999</v>
      </c>
      <c r="V25" s="3">
        <f t="shared" si="19"/>
        <v>369</v>
      </c>
      <c r="W25" s="27">
        <f t="shared" si="20"/>
        <v>307.5</v>
      </c>
    </row>
    <row r="26" spans="1:23" x14ac:dyDescent="0.3">
      <c r="A26" s="47" t="s">
        <v>56</v>
      </c>
      <c r="B26" s="50">
        <f t="shared" si="0"/>
        <v>62.40234375</v>
      </c>
      <c r="C26" s="50">
        <f t="shared" si="1"/>
        <v>1.8720703125</v>
      </c>
      <c r="D26" s="51">
        <f t="shared" si="2"/>
        <v>64.2744140625</v>
      </c>
      <c r="E26" s="50">
        <f t="shared" si="3"/>
        <v>138.18304687500003</v>
      </c>
      <c r="F26" s="50">
        <f t="shared" si="4"/>
        <v>4.1454914062500006</v>
      </c>
      <c r="G26" s="51">
        <f t="shared" si="5"/>
        <v>142.32853828125002</v>
      </c>
      <c r="H26" s="52">
        <f t="shared" si="6"/>
        <v>218.25</v>
      </c>
      <c r="I26" s="52">
        <f t="shared" si="7"/>
        <v>6.5475000000000003</v>
      </c>
      <c r="J26" s="51">
        <f t="shared" si="8"/>
        <v>224.79750000000001</v>
      </c>
      <c r="K26" s="52">
        <f t="shared" si="9"/>
        <v>283.14495703124999</v>
      </c>
      <c r="L26" s="52">
        <f t="shared" si="10"/>
        <v>8.4943487109374995</v>
      </c>
      <c r="M26" s="51">
        <f t="shared" si="11"/>
        <v>291.6393057421875</v>
      </c>
      <c r="N26" s="53">
        <f t="shared" si="12"/>
        <v>349.65</v>
      </c>
      <c r="O26" s="53">
        <f t="shared" si="13"/>
        <v>10.4895</v>
      </c>
      <c r="P26" s="51">
        <f t="shared" si="14"/>
        <v>360.1395</v>
      </c>
      <c r="Q26" s="5"/>
      <c r="R26" s="3">
        <f t="shared" si="15"/>
        <v>119.8125</v>
      </c>
      <c r="S26" s="3">
        <f t="shared" si="16"/>
        <v>202.83750000000001</v>
      </c>
      <c r="T26" s="3">
        <f t="shared" si="17"/>
        <v>270</v>
      </c>
      <c r="U26" s="3">
        <f t="shared" si="18"/>
        <v>336.99375000000003</v>
      </c>
      <c r="V26" s="3">
        <f t="shared" si="19"/>
        <v>405</v>
      </c>
      <c r="W26" s="27">
        <f t="shared" si="20"/>
        <v>337.5</v>
      </c>
    </row>
    <row r="27" spans="1:23" x14ac:dyDescent="0.3">
      <c r="A27" s="47" t="s">
        <v>57</v>
      </c>
      <c r="B27" s="50">
        <f t="shared" si="0"/>
        <v>69.3359375</v>
      </c>
      <c r="C27" s="50">
        <f t="shared" si="1"/>
        <v>2.080078125</v>
      </c>
      <c r="D27" s="51">
        <f t="shared" si="2"/>
        <v>71.416015625</v>
      </c>
      <c r="E27" s="50">
        <f t="shared" si="3"/>
        <v>153.53671874999998</v>
      </c>
      <c r="F27" s="50">
        <f t="shared" si="4"/>
        <v>4.6061015624999992</v>
      </c>
      <c r="G27" s="51">
        <f t="shared" si="5"/>
        <v>158.14282031249999</v>
      </c>
      <c r="H27" s="52">
        <f t="shared" si="6"/>
        <v>242.49999999999997</v>
      </c>
      <c r="I27" s="52">
        <f t="shared" si="7"/>
        <v>7.2749999999999995</v>
      </c>
      <c r="J27" s="51">
        <f t="shared" si="8"/>
        <v>249.77499999999998</v>
      </c>
      <c r="K27" s="52">
        <f t="shared" si="9"/>
        <v>314.60550781249998</v>
      </c>
      <c r="L27" s="52">
        <f t="shared" si="10"/>
        <v>9.4381652343749991</v>
      </c>
      <c r="M27" s="51">
        <f t="shared" si="11"/>
        <v>324.04367304687497</v>
      </c>
      <c r="N27" s="53">
        <f t="shared" si="12"/>
        <v>388.5</v>
      </c>
      <c r="O27" s="53">
        <f t="shared" si="13"/>
        <v>11.654999999999999</v>
      </c>
      <c r="P27" s="51">
        <f t="shared" si="14"/>
        <v>400.15499999999997</v>
      </c>
      <c r="Q27" s="5"/>
      <c r="R27" s="3">
        <f t="shared" si="15"/>
        <v>133.125</v>
      </c>
      <c r="S27" s="3">
        <f t="shared" si="16"/>
        <v>225.375</v>
      </c>
      <c r="T27" s="3">
        <f t="shared" si="17"/>
        <v>300</v>
      </c>
      <c r="U27" s="3">
        <f t="shared" si="18"/>
        <v>374.4375</v>
      </c>
      <c r="V27" s="3">
        <f t="shared" si="19"/>
        <v>450</v>
      </c>
      <c r="W27" s="27">
        <f t="shared" si="20"/>
        <v>375</v>
      </c>
    </row>
    <row r="28" spans="1:23" x14ac:dyDescent="0.3">
      <c r="A28" s="47" t="s">
        <v>58</v>
      </c>
      <c r="B28" s="50">
        <f t="shared" si="0"/>
        <v>110.9375</v>
      </c>
      <c r="C28" s="50">
        <f t="shared" si="1"/>
        <v>3.328125</v>
      </c>
      <c r="D28" s="51">
        <f t="shared" si="2"/>
        <v>114.265625</v>
      </c>
      <c r="E28" s="50">
        <f t="shared" si="3"/>
        <v>245.65875</v>
      </c>
      <c r="F28" s="50">
        <f t="shared" si="4"/>
        <v>7.3697625000000002</v>
      </c>
      <c r="G28" s="51">
        <f t="shared" si="5"/>
        <v>253.02851250000001</v>
      </c>
      <c r="H28" s="52">
        <f t="shared" si="6"/>
        <v>387.99999999999994</v>
      </c>
      <c r="I28" s="52">
        <f t="shared" si="7"/>
        <v>11.639999999999999</v>
      </c>
      <c r="J28" s="51">
        <f t="shared" si="8"/>
        <v>399.63999999999993</v>
      </c>
      <c r="K28" s="52">
        <f t="shared" si="9"/>
        <v>503.36881249999999</v>
      </c>
      <c r="L28" s="52">
        <f t="shared" si="10"/>
        <v>15.101064374999998</v>
      </c>
      <c r="M28" s="51">
        <f t="shared" si="11"/>
        <v>518.46987687499995</v>
      </c>
      <c r="N28" s="53">
        <f t="shared" si="12"/>
        <v>621.59999999999991</v>
      </c>
      <c r="O28" s="53">
        <f t="shared" si="13"/>
        <v>18.647999999999996</v>
      </c>
      <c r="P28" s="51">
        <f t="shared" si="14"/>
        <v>640.24799999999993</v>
      </c>
      <c r="Q28" s="5"/>
      <c r="R28" s="3">
        <f t="shared" si="15"/>
        <v>213</v>
      </c>
      <c r="S28" s="3">
        <f t="shared" si="16"/>
        <v>360.59999999999997</v>
      </c>
      <c r="T28" s="3">
        <f t="shared" si="17"/>
        <v>480</v>
      </c>
      <c r="U28" s="3">
        <f t="shared" si="18"/>
        <v>599.1</v>
      </c>
      <c r="V28" s="3">
        <f t="shared" si="19"/>
        <v>720</v>
      </c>
      <c r="W28" s="27">
        <f t="shared" si="20"/>
        <v>600</v>
      </c>
    </row>
    <row r="29" spans="1:23" ht="15.75" customHeight="1" x14ac:dyDescent="0.3">
      <c r="A29" s="11"/>
      <c r="B29" s="12"/>
      <c r="C29" s="12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 t="s">
        <v>5</v>
      </c>
      <c r="Q29" s="5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9" t="s">
        <v>5</v>
      </c>
    </row>
    <row r="30" spans="1:23" x14ac:dyDescent="0.3">
      <c r="A30" s="13" t="s">
        <v>21</v>
      </c>
      <c r="B30" s="14"/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 t="s">
        <v>5</v>
      </c>
      <c r="Q30" s="5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8"/>
    </row>
    <row r="31" spans="1:23" x14ac:dyDescent="0.3">
      <c r="A31" s="47" t="s">
        <v>61</v>
      </c>
      <c r="B31" s="50">
        <f>VALUE(D31*100/$K$3)</f>
        <v>83.203125</v>
      </c>
      <c r="C31" s="50">
        <f>VALUE(D31*$K$2/$K$3)</f>
        <v>2.49609375</v>
      </c>
      <c r="D31" s="51">
        <f>(R31+R31*$K$2/100)*$D$3/12</f>
        <v>85.69921875</v>
      </c>
      <c r="E31" s="54">
        <f>VALUE(G31*100/$K$3)</f>
        <v>184.24406249999998</v>
      </c>
      <c r="F31" s="54">
        <f>VALUE(G31*$K$2/$K$3)</f>
        <v>5.5273218749999993</v>
      </c>
      <c r="G31" s="51">
        <f>(S31+S31*$K$2/100)*$G$3/12</f>
        <v>189.771384375</v>
      </c>
      <c r="H31" s="50">
        <f>VALUE(J31*100/$K$3)</f>
        <v>290.99999999999994</v>
      </c>
      <c r="I31" s="50">
        <f>VALUE(J31*$K$2/$K$3)</f>
        <v>8.7299999999999986</v>
      </c>
      <c r="J31" s="51">
        <f>(T31+T31*$K$2/100)*$I$3/24</f>
        <v>299.72999999999996</v>
      </c>
      <c r="K31" s="53">
        <f>VALUE(M31*100/$K$3)</f>
        <v>377.52660937500008</v>
      </c>
      <c r="L31" s="53">
        <f>VALUE(M31*$K$2/$K$3)</f>
        <v>11.325798281250002</v>
      </c>
      <c r="M31" s="55">
        <f>(U31+U31*$K$2/100)*$M$3/24</f>
        <v>388.85240765625008</v>
      </c>
      <c r="N31" s="53">
        <f>VALUE(P31*100/$K$3)</f>
        <v>466.2</v>
      </c>
      <c r="O31" s="53">
        <f>VALUE(P31*$K$2/$K$3)</f>
        <v>13.986000000000001</v>
      </c>
      <c r="P31" s="51">
        <f>(V31+V31*$K$2/100)*$P$3/30</f>
        <v>480.18599999999998</v>
      </c>
      <c r="Q31" s="5"/>
      <c r="R31" s="3">
        <f>W31*$S$1</f>
        <v>159.75</v>
      </c>
      <c r="S31" s="3">
        <f>W31*$S$2</f>
        <v>270.45</v>
      </c>
      <c r="T31" s="3">
        <f>W31*$U$1</f>
        <v>360</v>
      </c>
      <c r="U31" s="3">
        <f>W31*$U$2</f>
        <v>449.32500000000005</v>
      </c>
      <c r="V31" s="3">
        <f>W31*$W$1</f>
        <v>540</v>
      </c>
      <c r="W31" s="27">
        <f>'Base Premium'!G31</f>
        <v>450</v>
      </c>
    </row>
    <row r="32" spans="1:23" ht="14.25" customHeight="1" x14ac:dyDescent="0.3">
      <c r="A32" s="47" t="s">
        <v>63</v>
      </c>
      <c r="B32" s="50">
        <f t="shared" ref="B32:B53" si="21">VALUE(D32*100/$K$3)</f>
        <v>83.572916666666657</v>
      </c>
      <c r="C32" s="50">
        <f t="shared" ref="C32:C53" si="22">VALUE(D32*$K$2/$K$3)</f>
        <v>2.5071874999999997</v>
      </c>
      <c r="D32" s="51">
        <f t="shared" ref="D32:D53" si="23">(R32+R32*$K$2/100)*$D$3/12</f>
        <v>86.080104166666658</v>
      </c>
      <c r="E32" s="54">
        <f t="shared" ref="E32:E53" si="24">VALUE(G32*100/$K$3)</f>
        <v>185.06292500000001</v>
      </c>
      <c r="F32" s="54">
        <f t="shared" ref="F32:F53" si="25">VALUE(G32*$K$2/$K$3)</f>
        <v>5.5518877500000006</v>
      </c>
      <c r="G32" s="51">
        <f t="shared" ref="G32:G53" si="26">(S32+S32*$K$2/100)*$G$3/12</f>
        <v>190.61481275000003</v>
      </c>
      <c r="H32" s="50">
        <f t="shared" ref="H32:H53" si="27">VALUE(J32*100/$K$3)</f>
        <v>292.29333333333335</v>
      </c>
      <c r="I32" s="50">
        <f t="shared" ref="I32:I53" si="28">VALUE(J32*$K$2/$K$3)</f>
        <v>8.7688000000000006</v>
      </c>
      <c r="J32" s="51">
        <f t="shared" ref="J32:J53" si="29">(T32+T32*$K$2/100)*$I$3/24</f>
        <v>301.06213333333335</v>
      </c>
      <c r="K32" s="53">
        <f t="shared" ref="K32:K53" si="30">VALUE(M32*100/$K$3)</f>
        <v>379.20450541666662</v>
      </c>
      <c r="L32" s="53">
        <f t="shared" ref="L32:L53" si="31">VALUE(M32*$K$2/$K$3)</f>
        <v>11.376135162500001</v>
      </c>
      <c r="M32" s="55">
        <f t="shared" ref="M32:M53" si="32">(U32+U32*$K$2/100)*$M$3/24</f>
        <v>390.58064057916664</v>
      </c>
      <c r="N32" s="53">
        <f t="shared" ref="N32:N53" si="33">VALUE(P32*100/$K$3)</f>
        <v>468.27199999999993</v>
      </c>
      <c r="O32" s="53">
        <f t="shared" ref="O32:O53" si="34">VALUE(P32*$K$2/$K$3)</f>
        <v>14.048159999999999</v>
      </c>
      <c r="P32" s="51">
        <f t="shared" ref="P32:P53" si="35">(V32+V32*$K$2/100)*$P$3/30</f>
        <v>482.32015999999999</v>
      </c>
      <c r="Q32" s="5"/>
      <c r="R32" s="3">
        <f t="shared" ref="R32:R53" si="36">W32*$S$1</f>
        <v>160.45999999999998</v>
      </c>
      <c r="S32" s="3">
        <f t="shared" ref="S32:S53" si="37">W32*$S$2</f>
        <v>271.65199999999999</v>
      </c>
      <c r="T32" s="3">
        <f t="shared" ref="T32:T53" si="38">W32*$U$1</f>
        <v>361.6</v>
      </c>
      <c r="U32" s="3">
        <f t="shared" ref="U32:U53" si="39">W32*$U$2</f>
        <v>451.322</v>
      </c>
      <c r="V32" s="3">
        <f t="shared" ref="V32:V53" si="40">W32*$W$1</f>
        <v>542.4</v>
      </c>
      <c r="W32" s="27">
        <f>'Base Premium'!G32</f>
        <v>452</v>
      </c>
    </row>
    <row r="33" spans="1:23" x14ac:dyDescent="0.3">
      <c r="A33" s="47" t="s">
        <v>62</v>
      </c>
      <c r="B33" s="50">
        <f t="shared" si="21"/>
        <v>87.825520833333329</v>
      </c>
      <c r="C33" s="50">
        <f t="shared" si="22"/>
        <v>2.634765625</v>
      </c>
      <c r="D33" s="51">
        <f t="shared" si="23"/>
        <v>90.460286458333329</v>
      </c>
      <c r="E33" s="54">
        <f t="shared" si="24"/>
        <v>194.47984374999999</v>
      </c>
      <c r="F33" s="54">
        <f t="shared" si="25"/>
        <v>5.8343953124999999</v>
      </c>
      <c r="G33" s="51">
        <f t="shared" si="26"/>
        <v>200.31423906249998</v>
      </c>
      <c r="H33" s="50">
        <f t="shared" si="27"/>
        <v>307.16666666666663</v>
      </c>
      <c r="I33" s="50">
        <f t="shared" si="28"/>
        <v>9.2149999999999981</v>
      </c>
      <c r="J33" s="51">
        <f t="shared" si="29"/>
        <v>316.3816666666666</v>
      </c>
      <c r="K33" s="53">
        <f t="shared" si="30"/>
        <v>398.50030989583331</v>
      </c>
      <c r="L33" s="53">
        <f t="shared" si="31"/>
        <v>11.955009296875001</v>
      </c>
      <c r="M33" s="55">
        <f t="shared" si="32"/>
        <v>410.45531919270837</v>
      </c>
      <c r="N33" s="53">
        <f t="shared" si="33"/>
        <v>492.1</v>
      </c>
      <c r="O33" s="53">
        <f t="shared" si="34"/>
        <v>14.763</v>
      </c>
      <c r="P33" s="51">
        <f t="shared" si="35"/>
        <v>506.863</v>
      </c>
      <c r="Q33" s="5"/>
      <c r="R33" s="3">
        <f t="shared" si="36"/>
        <v>168.625</v>
      </c>
      <c r="S33" s="3">
        <f t="shared" si="37"/>
        <v>285.47499999999997</v>
      </c>
      <c r="T33" s="3">
        <f t="shared" si="38"/>
        <v>380</v>
      </c>
      <c r="U33" s="3">
        <f t="shared" si="39"/>
        <v>474.28750000000002</v>
      </c>
      <c r="V33" s="3">
        <f t="shared" si="40"/>
        <v>570</v>
      </c>
      <c r="W33" s="27">
        <f>'Base Premium'!G33</f>
        <v>475</v>
      </c>
    </row>
    <row r="34" spans="1:23" ht="15" customHeight="1" x14ac:dyDescent="0.3">
      <c r="A34" s="47" t="s">
        <v>64</v>
      </c>
      <c r="B34" s="50">
        <f t="shared" si="21"/>
        <v>88.749999999999986</v>
      </c>
      <c r="C34" s="50">
        <f t="shared" si="22"/>
        <v>2.6624999999999996</v>
      </c>
      <c r="D34" s="51">
        <f t="shared" si="23"/>
        <v>91.41249999999998</v>
      </c>
      <c r="E34" s="54">
        <f t="shared" si="24"/>
        <v>196.52700000000002</v>
      </c>
      <c r="F34" s="54">
        <f t="shared" si="25"/>
        <v>5.8958100000000009</v>
      </c>
      <c r="G34" s="51">
        <f t="shared" si="26"/>
        <v>202.42281000000003</v>
      </c>
      <c r="H34" s="50">
        <f t="shared" si="27"/>
        <v>310.39999999999992</v>
      </c>
      <c r="I34" s="50">
        <f t="shared" si="28"/>
        <v>9.3119999999999976</v>
      </c>
      <c r="J34" s="51">
        <f t="shared" si="29"/>
        <v>319.71199999999993</v>
      </c>
      <c r="K34" s="53">
        <f t="shared" si="30"/>
        <v>402.69504999999998</v>
      </c>
      <c r="L34" s="53">
        <f t="shared" si="31"/>
        <v>12.0808515</v>
      </c>
      <c r="M34" s="55">
        <f t="shared" si="32"/>
        <v>414.77590149999997</v>
      </c>
      <c r="N34" s="53">
        <f t="shared" si="33"/>
        <v>497.28</v>
      </c>
      <c r="O34" s="53">
        <f t="shared" si="34"/>
        <v>14.9184</v>
      </c>
      <c r="P34" s="51">
        <f t="shared" si="35"/>
        <v>512.19839999999999</v>
      </c>
      <c r="Q34" s="5"/>
      <c r="R34" s="3">
        <f t="shared" si="36"/>
        <v>170.39999999999998</v>
      </c>
      <c r="S34" s="3">
        <f t="shared" si="37"/>
        <v>288.48</v>
      </c>
      <c r="T34" s="3">
        <f t="shared" si="38"/>
        <v>384</v>
      </c>
      <c r="U34" s="3">
        <f t="shared" si="39"/>
        <v>479.28000000000003</v>
      </c>
      <c r="V34" s="3">
        <f t="shared" si="40"/>
        <v>576</v>
      </c>
      <c r="W34" s="27">
        <f>'Base Premium'!G34</f>
        <v>480</v>
      </c>
    </row>
    <row r="35" spans="1:23" x14ac:dyDescent="0.3">
      <c r="A35" s="47" t="s">
        <v>65</v>
      </c>
      <c r="B35" s="50">
        <f t="shared" si="21"/>
        <v>138.671875</v>
      </c>
      <c r="C35" s="50">
        <f t="shared" si="22"/>
        <v>4.16015625</v>
      </c>
      <c r="D35" s="51">
        <f t="shared" si="23"/>
        <v>142.83203125</v>
      </c>
      <c r="E35" s="54">
        <f t="shared" si="24"/>
        <v>307.07343749999995</v>
      </c>
      <c r="F35" s="54">
        <f t="shared" si="25"/>
        <v>9.2122031249999985</v>
      </c>
      <c r="G35" s="51">
        <f t="shared" si="26"/>
        <v>316.28564062499998</v>
      </c>
      <c r="H35" s="50">
        <f t="shared" si="27"/>
        <v>484.99999999999994</v>
      </c>
      <c r="I35" s="50">
        <f t="shared" si="28"/>
        <v>14.549999999999999</v>
      </c>
      <c r="J35" s="51">
        <f t="shared" si="29"/>
        <v>499.54999999999995</v>
      </c>
      <c r="K35" s="53">
        <f t="shared" si="30"/>
        <v>629.21101562499996</v>
      </c>
      <c r="L35" s="53">
        <f t="shared" si="31"/>
        <v>18.876330468749998</v>
      </c>
      <c r="M35" s="55">
        <f t="shared" si="32"/>
        <v>648.08734609374994</v>
      </c>
      <c r="N35" s="53">
        <f t="shared" si="33"/>
        <v>777</v>
      </c>
      <c r="O35" s="53">
        <f t="shared" si="34"/>
        <v>23.31</v>
      </c>
      <c r="P35" s="51">
        <f t="shared" si="35"/>
        <v>800.31</v>
      </c>
      <c r="Q35" s="5"/>
      <c r="R35" s="3">
        <f t="shared" si="36"/>
        <v>266.25</v>
      </c>
      <c r="S35" s="3">
        <f t="shared" si="37"/>
        <v>450.75</v>
      </c>
      <c r="T35" s="3">
        <f t="shared" si="38"/>
        <v>600</v>
      </c>
      <c r="U35" s="3">
        <f t="shared" si="39"/>
        <v>748.875</v>
      </c>
      <c r="V35" s="3">
        <f t="shared" si="40"/>
        <v>900</v>
      </c>
      <c r="W35" s="27">
        <f>'Base Premium'!G35</f>
        <v>750</v>
      </c>
    </row>
    <row r="36" spans="1:23" ht="14.25" customHeight="1" x14ac:dyDescent="0.3">
      <c r="A36" s="47" t="s">
        <v>66</v>
      </c>
      <c r="B36" s="50">
        <f t="shared" si="21"/>
        <v>140.52083333333334</v>
      </c>
      <c r="C36" s="50">
        <f t="shared" si="22"/>
        <v>4.2156250000000002</v>
      </c>
      <c r="D36" s="51">
        <f t="shared" si="23"/>
        <v>144.73645833333333</v>
      </c>
      <c r="E36" s="54">
        <f t="shared" si="24"/>
        <v>311.16775000000001</v>
      </c>
      <c r="F36" s="54">
        <f t="shared" si="25"/>
        <v>9.3350325000000005</v>
      </c>
      <c r="G36" s="51">
        <f t="shared" si="26"/>
        <v>320.50278250000002</v>
      </c>
      <c r="H36" s="50">
        <f t="shared" si="27"/>
        <v>491.46666666666658</v>
      </c>
      <c r="I36" s="50">
        <f t="shared" si="28"/>
        <v>14.743999999999998</v>
      </c>
      <c r="J36" s="51">
        <f t="shared" si="29"/>
        <v>506.21066666666661</v>
      </c>
      <c r="K36" s="53">
        <f t="shared" si="30"/>
        <v>637.6004958333333</v>
      </c>
      <c r="L36" s="53">
        <f t="shared" si="31"/>
        <v>19.128014875000002</v>
      </c>
      <c r="M36" s="55">
        <f t="shared" si="32"/>
        <v>656.72851070833337</v>
      </c>
      <c r="N36" s="53">
        <f t="shared" si="33"/>
        <v>787.3599999999999</v>
      </c>
      <c r="O36" s="53">
        <f t="shared" si="34"/>
        <v>23.620799999999999</v>
      </c>
      <c r="P36" s="51">
        <f t="shared" si="35"/>
        <v>810.98079999999993</v>
      </c>
      <c r="Q36" s="5"/>
      <c r="R36" s="3">
        <f t="shared" si="36"/>
        <v>269.8</v>
      </c>
      <c r="S36" s="3">
        <f t="shared" si="37"/>
        <v>456.76</v>
      </c>
      <c r="T36" s="3">
        <f t="shared" si="38"/>
        <v>608</v>
      </c>
      <c r="U36" s="3">
        <f t="shared" si="39"/>
        <v>758.86</v>
      </c>
      <c r="V36" s="3">
        <f t="shared" si="40"/>
        <v>912</v>
      </c>
      <c r="W36" s="27">
        <f>'Base Premium'!G36</f>
        <v>760</v>
      </c>
    </row>
    <row r="37" spans="1:23" x14ac:dyDescent="0.3">
      <c r="A37" s="47" t="s">
        <v>68</v>
      </c>
      <c r="B37" s="50">
        <f t="shared" si="21"/>
        <v>147.91666666666666</v>
      </c>
      <c r="C37" s="50">
        <f t="shared" si="22"/>
        <v>4.4375</v>
      </c>
      <c r="D37" s="51">
        <f t="shared" si="23"/>
        <v>152.35416666666666</v>
      </c>
      <c r="E37" s="54">
        <f t="shared" si="24"/>
        <v>327.54499999999996</v>
      </c>
      <c r="F37" s="54">
        <f t="shared" si="25"/>
        <v>9.8263499999999997</v>
      </c>
      <c r="G37" s="51">
        <f t="shared" si="26"/>
        <v>337.37134999999995</v>
      </c>
      <c r="H37" s="50">
        <f t="shared" si="27"/>
        <v>517.33333333333337</v>
      </c>
      <c r="I37" s="50">
        <f t="shared" si="28"/>
        <v>15.52</v>
      </c>
      <c r="J37" s="51">
        <f t="shared" si="29"/>
        <v>532.85333333333335</v>
      </c>
      <c r="K37" s="53">
        <f t="shared" si="30"/>
        <v>671.15841666666677</v>
      </c>
      <c r="L37" s="53">
        <f t="shared" si="31"/>
        <v>20.134752500000001</v>
      </c>
      <c r="M37" s="55">
        <f t="shared" si="32"/>
        <v>691.29316916666676</v>
      </c>
      <c r="N37" s="53">
        <f t="shared" si="33"/>
        <v>828.8</v>
      </c>
      <c r="O37" s="53">
        <f t="shared" si="34"/>
        <v>24.864000000000001</v>
      </c>
      <c r="P37" s="51">
        <f t="shared" si="35"/>
        <v>853.66399999999999</v>
      </c>
      <c r="Q37" s="5"/>
      <c r="R37" s="3">
        <f t="shared" si="36"/>
        <v>284</v>
      </c>
      <c r="S37" s="3">
        <f t="shared" si="37"/>
        <v>480.79999999999995</v>
      </c>
      <c r="T37" s="3">
        <f t="shared" si="38"/>
        <v>640</v>
      </c>
      <c r="U37" s="3">
        <f t="shared" si="39"/>
        <v>798.80000000000007</v>
      </c>
      <c r="V37" s="3">
        <f t="shared" si="40"/>
        <v>960</v>
      </c>
      <c r="W37" s="27">
        <f>'Base Premium'!G37</f>
        <v>800</v>
      </c>
    </row>
    <row r="38" spans="1:23" ht="14.25" customHeight="1" x14ac:dyDescent="0.3">
      <c r="A38" s="47" t="s">
        <v>67</v>
      </c>
      <c r="B38" s="50">
        <f t="shared" si="21"/>
        <v>157.16145833333334</v>
      </c>
      <c r="C38" s="50">
        <f t="shared" si="22"/>
        <v>4.71484375</v>
      </c>
      <c r="D38" s="51">
        <f t="shared" si="23"/>
        <v>161.87630208333334</v>
      </c>
      <c r="E38" s="54">
        <f t="shared" si="24"/>
        <v>348.01656249999996</v>
      </c>
      <c r="F38" s="54">
        <f t="shared" si="25"/>
        <v>10.440496874999999</v>
      </c>
      <c r="G38" s="51">
        <f t="shared" si="26"/>
        <v>358.45705937499997</v>
      </c>
      <c r="H38" s="50">
        <f t="shared" si="27"/>
        <v>549.66666666666663</v>
      </c>
      <c r="I38" s="50">
        <f t="shared" si="28"/>
        <v>16.489999999999998</v>
      </c>
      <c r="J38" s="51">
        <f t="shared" si="29"/>
        <v>566.15666666666664</v>
      </c>
      <c r="K38" s="53">
        <f t="shared" si="30"/>
        <v>713.10581770833335</v>
      </c>
      <c r="L38" s="53">
        <f t="shared" si="31"/>
        <v>21.393174531250001</v>
      </c>
      <c r="M38" s="55">
        <f t="shared" si="32"/>
        <v>734.49899223958334</v>
      </c>
      <c r="N38" s="53">
        <f t="shared" si="33"/>
        <v>880.59999999999991</v>
      </c>
      <c r="O38" s="53">
        <f t="shared" si="34"/>
        <v>26.417999999999996</v>
      </c>
      <c r="P38" s="51">
        <f t="shared" si="35"/>
        <v>907.01799999999992</v>
      </c>
      <c r="Q38" s="5"/>
      <c r="R38" s="3">
        <f t="shared" si="36"/>
        <v>301.75</v>
      </c>
      <c r="S38" s="3">
        <f t="shared" si="37"/>
        <v>510.84999999999997</v>
      </c>
      <c r="T38" s="3">
        <f t="shared" si="38"/>
        <v>680</v>
      </c>
      <c r="U38" s="3">
        <f t="shared" si="39"/>
        <v>848.72500000000002</v>
      </c>
      <c r="V38" s="3">
        <f t="shared" si="40"/>
        <v>1020</v>
      </c>
      <c r="W38" s="27">
        <f>'Base Premium'!G38</f>
        <v>850</v>
      </c>
    </row>
    <row r="39" spans="1:23" x14ac:dyDescent="0.3">
      <c r="A39" s="47" t="s">
        <v>69</v>
      </c>
      <c r="B39" s="50">
        <f t="shared" si="21"/>
        <v>184.89583333333334</v>
      </c>
      <c r="C39" s="50">
        <f t="shared" si="22"/>
        <v>5.546875</v>
      </c>
      <c r="D39" s="51">
        <f t="shared" si="23"/>
        <v>190.44270833333334</v>
      </c>
      <c r="E39" s="54">
        <f t="shared" si="24"/>
        <v>409.43125000000003</v>
      </c>
      <c r="F39" s="54">
        <f t="shared" si="25"/>
        <v>12.282937500000001</v>
      </c>
      <c r="G39" s="51">
        <f t="shared" si="26"/>
        <v>421.71418750000004</v>
      </c>
      <c r="H39" s="50">
        <f t="shared" si="27"/>
        <v>646.66666666666663</v>
      </c>
      <c r="I39" s="50">
        <f t="shared" si="28"/>
        <v>19.399999999999999</v>
      </c>
      <c r="J39" s="51">
        <f t="shared" si="29"/>
        <v>666.06666666666661</v>
      </c>
      <c r="K39" s="53">
        <f t="shared" si="30"/>
        <v>838.9480208333332</v>
      </c>
      <c r="L39" s="53">
        <f t="shared" si="31"/>
        <v>25.168440624999999</v>
      </c>
      <c r="M39" s="55">
        <f t="shared" si="32"/>
        <v>864.11646145833322</v>
      </c>
      <c r="N39" s="53">
        <f t="shared" si="33"/>
        <v>1036</v>
      </c>
      <c r="O39" s="53">
        <f t="shared" si="34"/>
        <v>31.08</v>
      </c>
      <c r="P39" s="51">
        <f t="shared" si="35"/>
        <v>1067.08</v>
      </c>
      <c r="Q39" s="5"/>
      <c r="R39" s="3">
        <f t="shared" si="36"/>
        <v>355</v>
      </c>
      <c r="S39" s="3">
        <f t="shared" si="37"/>
        <v>601</v>
      </c>
      <c r="T39" s="3">
        <f t="shared" si="38"/>
        <v>800</v>
      </c>
      <c r="U39" s="3">
        <f t="shared" si="39"/>
        <v>998.5</v>
      </c>
      <c r="V39" s="3">
        <f t="shared" si="40"/>
        <v>1200</v>
      </c>
      <c r="W39" s="27">
        <f>'Base Premium'!G39</f>
        <v>1000</v>
      </c>
    </row>
    <row r="40" spans="1:23" ht="15.75" customHeight="1" x14ac:dyDescent="0.3">
      <c r="A40" s="47" t="s">
        <v>70</v>
      </c>
      <c r="B40" s="50">
        <f t="shared" si="21"/>
        <v>97.0703125</v>
      </c>
      <c r="C40" s="50">
        <f t="shared" si="22"/>
        <v>2.912109375</v>
      </c>
      <c r="D40" s="51">
        <f t="shared" si="23"/>
        <v>99.982421875</v>
      </c>
      <c r="E40" s="54">
        <f t="shared" si="24"/>
        <v>214.95140625000002</v>
      </c>
      <c r="F40" s="54">
        <f t="shared" si="25"/>
        <v>6.4485421875000011</v>
      </c>
      <c r="G40" s="51">
        <f t="shared" si="26"/>
        <v>221.39994843750003</v>
      </c>
      <c r="H40" s="50">
        <f t="shared" si="27"/>
        <v>339.5</v>
      </c>
      <c r="I40" s="50">
        <f t="shared" si="28"/>
        <v>10.185</v>
      </c>
      <c r="J40" s="51">
        <f t="shared" si="29"/>
        <v>349.685</v>
      </c>
      <c r="K40" s="53">
        <f t="shared" si="30"/>
        <v>440.44771093749989</v>
      </c>
      <c r="L40" s="53">
        <f t="shared" si="31"/>
        <v>13.213431328124997</v>
      </c>
      <c r="M40" s="55">
        <f t="shared" si="32"/>
        <v>453.6611422656249</v>
      </c>
      <c r="N40" s="53">
        <f t="shared" si="33"/>
        <v>543.9</v>
      </c>
      <c r="O40" s="53">
        <f t="shared" si="34"/>
        <v>16.317</v>
      </c>
      <c r="P40" s="51">
        <f t="shared" si="35"/>
        <v>560.21699999999998</v>
      </c>
      <c r="Q40" s="5"/>
      <c r="R40" s="3">
        <f t="shared" si="36"/>
        <v>186.375</v>
      </c>
      <c r="S40" s="3">
        <f t="shared" si="37"/>
        <v>315.52499999999998</v>
      </c>
      <c r="T40" s="3">
        <f t="shared" si="38"/>
        <v>420</v>
      </c>
      <c r="U40" s="3">
        <f t="shared" si="39"/>
        <v>524.21249999999998</v>
      </c>
      <c r="V40" s="3">
        <f t="shared" si="40"/>
        <v>630</v>
      </c>
      <c r="W40" s="27">
        <f>'Base Premium'!G40</f>
        <v>525</v>
      </c>
    </row>
    <row r="41" spans="1:23" x14ac:dyDescent="0.3">
      <c r="A41" s="47" t="s">
        <v>71</v>
      </c>
      <c r="B41" s="50">
        <f t="shared" si="21"/>
        <v>101.69270833333333</v>
      </c>
      <c r="C41" s="50">
        <f t="shared" si="22"/>
        <v>3.05078125</v>
      </c>
      <c r="D41" s="51">
        <f t="shared" si="23"/>
        <v>104.74348958333333</v>
      </c>
      <c r="E41" s="54">
        <f t="shared" si="24"/>
        <v>225.18718750000002</v>
      </c>
      <c r="F41" s="54">
        <f t="shared" si="25"/>
        <v>6.7556156250000008</v>
      </c>
      <c r="G41" s="51">
        <f t="shared" si="26"/>
        <v>231.94280312500004</v>
      </c>
      <c r="H41" s="50">
        <f t="shared" si="27"/>
        <v>355.66666666666663</v>
      </c>
      <c r="I41" s="50">
        <f t="shared" si="28"/>
        <v>10.67</v>
      </c>
      <c r="J41" s="51">
        <f t="shared" si="29"/>
        <v>366.33666666666664</v>
      </c>
      <c r="K41" s="53">
        <f t="shared" si="30"/>
        <v>461.4214114583333</v>
      </c>
      <c r="L41" s="53">
        <f t="shared" si="31"/>
        <v>13.842642343750001</v>
      </c>
      <c r="M41" s="55">
        <f t="shared" si="32"/>
        <v>475.26405380208331</v>
      </c>
      <c r="N41" s="53">
        <f t="shared" si="33"/>
        <v>569.79999999999984</v>
      </c>
      <c r="O41" s="53">
        <f t="shared" si="34"/>
        <v>17.093999999999998</v>
      </c>
      <c r="P41" s="51">
        <f t="shared" si="35"/>
        <v>586.89399999999989</v>
      </c>
      <c r="Q41" s="5"/>
      <c r="R41" s="3">
        <f t="shared" si="36"/>
        <v>195.25</v>
      </c>
      <c r="S41" s="3">
        <f t="shared" si="37"/>
        <v>330.55</v>
      </c>
      <c r="T41" s="3">
        <f t="shared" si="38"/>
        <v>440</v>
      </c>
      <c r="U41" s="3">
        <f t="shared" si="39"/>
        <v>549.17500000000007</v>
      </c>
      <c r="V41" s="3">
        <f t="shared" si="40"/>
        <v>660</v>
      </c>
      <c r="W41" s="27">
        <f>'Base Premium'!G41</f>
        <v>550</v>
      </c>
    </row>
    <row r="42" spans="1:23" x14ac:dyDescent="0.3">
      <c r="A42" s="47" t="s">
        <v>72</v>
      </c>
      <c r="B42" s="50">
        <f t="shared" si="21"/>
        <v>99.84375</v>
      </c>
      <c r="C42" s="50">
        <f t="shared" si="22"/>
        <v>2.9953124999999998</v>
      </c>
      <c r="D42" s="51">
        <f t="shared" si="23"/>
        <v>102.8390625</v>
      </c>
      <c r="E42" s="54">
        <f t="shared" si="24"/>
        <v>221.09287500000002</v>
      </c>
      <c r="F42" s="54">
        <f t="shared" si="25"/>
        <v>6.6327862499999997</v>
      </c>
      <c r="G42" s="51">
        <f t="shared" si="26"/>
        <v>227.72566125</v>
      </c>
      <c r="H42" s="50">
        <f t="shared" si="27"/>
        <v>349.19999999999993</v>
      </c>
      <c r="I42" s="50">
        <f t="shared" si="28"/>
        <v>10.475999999999997</v>
      </c>
      <c r="J42" s="51">
        <f t="shared" si="29"/>
        <v>359.67599999999993</v>
      </c>
      <c r="K42" s="53">
        <f t="shared" si="30"/>
        <v>453.03193125000001</v>
      </c>
      <c r="L42" s="53">
        <f t="shared" si="31"/>
        <v>13.590957937500001</v>
      </c>
      <c r="M42" s="55">
        <f t="shared" si="32"/>
        <v>466.62288918750005</v>
      </c>
      <c r="N42" s="53">
        <f t="shared" si="33"/>
        <v>559.43999999999994</v>
      </c>
      <c r="O42" s="53">
        <f t="shared" si="34"/>
        <v>16.783200000000001</v>
      </c>
      <c r="P42" s="51">
        <f t="shared" si="35"/>
        <v>576.22320000000002</v>
      </c>
      <c r="Q42" s="5"/>
      <c r="R42" s="3">
        <f t="shared" si="36"/>
        <v>191.7</v>
      </c>
      <c r="S42" s="3">
        <f t="shared" si="37"/>
        <v>324.53999999999996</v>
      </c>
      <c r="T42" s="3">
        <f t="shared" si="38"/>
        <v>432</v>
      </c>
      <c r="U42" s="3">
        <f t="shared" si="39"/>
        <v>539.19000000000005</v>
      </c>
      <c r="V42" s="3">
        <f t="shared" si="40"/>
        <v>648</v>
      </c>
      <c r="W42" s="27">
        <f>'Base Premium'!G42</f>
        <v>540</v>
      </c>
    </row>
    <row r="43" spans="1:23" x14ac:dyDescent="0.3">
      <c r="A43" s="47" t="s">
        <v>73</v>
      </c>
      <c r="B43" s="50">
        <f t="shared" si="21"/>
        <v>110.9375</v>
      </c>
      <c r="C43" s="50">
        <f t="shared" si="22"/>
        <v>3.328125</v>
      </c>
      <c r="D43" s="51">
        <f t="shared" si="23"/>
        <v>114.265625</v>
      </c>
      <c r="E43" s="54">
        <f t="shared" si="24"/>
        <v>245.65875</v>
      </c>
      <c r="F43" s="54">
        <f t="shared" si="25"/>
        <v>7.3697625000000002</v>
      </c>
      <c r="G43" s="51">
        <f t="shared" si="26"/>
        <v>253.02851250000001</v>
      </c>
      <c r="H43" s="50">
        <f t="shared" si="27"/>
        <v>387.99999999999994</v>
      </c>
      <c r="I43" s="50">
        <f t="shared" si="28"/>
        <v>11.639999999999999</v>
      </c>
      <c r="J43" s="51">
        <f t="shared" si="29"/>
        <v>399.63999999999993</v>
      </c>
      <c r="K43" s="53">
        <f t="shared" si="30"/>
        <v>503.36881249999999</v>
      </c>
      <c r="L43" s="53">
        <f t="shared" si="31"/>
        <v>15.101064374999998</v>
      </c>
      <c r="M43" s="55">
        <f t="shared" si="32"/>
        <v>518.46987687499995</v>
      </c>
      <c r="N43" s="53">
        <f t="shared" si="33"/>
        <v>621.59999999999991</v>
      </c>
      <c r="O43" s="53">
        <f t="shared" si="34"/>
        <v>18.647999999999996</v>
      </c>
      <c r="P43" s="51">
        <f t="shared" si="35"/>
        <v>640.24799999999993</v>
      </c>
      <c r="Q43" s="5"/>
      <c r="R43" s="3">
        <f t="shared" si="36"/>
        <v>213</v>
      </c>
      <c r="S43" s="3">
        <f t="shared" si="37"/>
        <v>360.59999999999997</v>
      </c>
      <c r="T43" s="3">
        <f t="shared" si="38"/>
        <v>480</v>
      </c>
      <c r="U43" s="3">
        <f t="shared" si="39"/>
        <v>599.1</v>
      </c>
      <c r="V43" s="3">
        <f t="shared" si="40"/>
        <v>720</v>
      </c>
      <c r="W43" s="27">
        <f>'Base Premium'!G43</f>
        <v>600</v>
      </c>
    </row>
    <row r="44" spans="1:23" x14ac:dyDescent="0.3">
      <c r="A44" s="47" t="s">
        <v>28</v>
      </c>
      <c r="B44" s="50">
        <f t="shared" si="21"/>
        <v>73.958333333333329</v>
      </c>
      <c r="C44" s="50">
        <f t="shared" si="22"/>
        <v>2.21875</v>
      </c>
      <c r="D44" s="51">
        <f t="shared" si="23"/>
        <v>76.177083333333329</v>
      </c>
      <c r="E44" s="54">
        <f t="shared" si="24"/>
        <v>163.77249999999998</v>
      </c>
      <c r="F44" s="54">
        <f t="shared" si="25"/>
        <v>4.9131749999999998</v>
      </c>
      <c r="G44" s="51">
        <f t="shared" si="26"/>
        <v>168.68567499999997</v>
      </c>
      <c r="H44" s="50">
        <f t="shared" si="27"/>
        <v>258.66666666666669</v>
      </c>
      <c r="I44" s="50">
        <f t="shared" si="28"/>
        <v>7.76</v>
      </c>
      <c r="J44" s="51">
        <f t="shared" si="29"/>
        <v>266.42666666666668</v>
      </c>
      <c r="K44" s="53">
        <f t="shared" si="30"/>
        <v>335.57920833333338</v>
      </c>
      <c r="L44" s="53">
        <f t="shared" si="31"/>
        <v>10.067376250000001</v>
      </c>
      <c r="M44" s="55">
        <f t="shared" si="32"/>
        <v>345.64658458333338</v>
      </c>
      <c r="N44" s="53">
        <f t="shared" si="33"/>
        <v>414.4</v>
      </c>
      <c r="O44" s="53">
        <f t="shared" si="34"/>
        <v>12.432</v>
      </c>
      <c r="P44" s="51">
        <f t="shared" si="35"/>
        <v>426.83199999999999</v>
      </c>
      <c r="Q44" s="5"/>
      <c r="R44" s="3">
        <f t="shared" si="36"/>
        <v>142</v>
      </c>
      <c r="S44" s="3">
        <f t="shared" si="37"/>
        <v>240.39999999999998</v>
      </c>
      <c r="T44" s="3">
        <f t="shared" si="38"/>
        <v>320</v>
      </c>
      <c r="U44" s="3">
        <f t="shared" si="39"/>
        <v>399.40000000000003</v>
      </c>
      <c r="V44" s="3">
        <f t="shared" si="40"/>
        <v>480</v>
      </c>
      <c r="W44" s="27">
        <f>'Base Premium'!G44</f>
        <v>400</v>
      </c>
    </row>
    <row r="45" spans="1:23" x14ac:dyDescent="0.3">
      <c r="A45" s="47" t="s">
        <v>29</v>
      </c>
      <c r="B45" s="50">
        <f t="shared" si="21"/>
        <v>55.46875</v>
      </c>
      <c r="C45" s="50">
        <f t="shared" si="22"/>
        <v>1.6640625</v>
      </c>
      <c r="D45" s="51">
        <f t="shared" si="23"/>
        <v>57.1328125</v>
      </c>
      <c r="E45" s="54">
        <f t="shared" si="24"/>
        <v>122.829375</v>
      </c>
      <c r="F45" s="54">
        <f t="shared" si="25"/>
        <v>3.6848812500000001</v>
      </c>
      <c r="G45" s="51">
        <f t="shared" si="26"/>
        <v>126.51425625</v>
      </c>
      <c r="H45" s="50">
        <f t="shared" si="27"/>
        <v>193.99999999999997</v>
      </c>
      <c r="I45" s="50">
        <f t="shared" si="28"/>
        <v>5.8199999999999994</v>
      </c>
      <c r="J45" s="51">
        <f t="shared" si="29"/>
        <v>199.81999999999996</v>
      </c>
      <c r="K45" s="53">
        <f t="shared" si="30"/>
        <v>251.68440624999999</v>
      </c>
      <c r="L45" s="53">
        <f t="shared" si="31"/>
        <v>7.5505321874999991</v>
      </c>
      <c r="M45" s="55">
        <f t="shared" si="32"/>
        <v>259.23493843749998</v>
      </c>
      <c r="N45" s="53">
        <f t="shared" si="33"/>
        <v>310.79999999999995</v>
      </c>
      <c r="O45" s="53">
        <f t="shared" si="34"/>
        <v>9.3239999999999981</v>
      </c>
      <c r="P45" s="51">
        <f t="shared" si="35"/>
        <v>320.12399999999997</v>
      </c>
      <c r="Q45" s="5"/>
      <c r="R45" s="3">
        <f t="shared" si="36"/>
        <v>106.5</v>
      </c>
      <c r="S45" s="3">
        <f t="shared" si="37"/>
        <v>180.29999999999998</v>
      </c>
      <c r="T45" s="3">
        <f t="shared" si="38"/>
        <v>240</v>
      </c>
      <c r="U45" s="3">
        <f t="shared" si="39"/>
        <v>299.55</v>
      </c>
      <c r="V45" s="3">
        <f t="shared" si="40"/>
        <v>360</v>
      </c>
      <c r="W45" s="27">
        <f>'Base Premium'!G45</f>
        <v>300</v>
      </c>
    </row>
    <row r="46" spans="1:23" x14ac:dyDescent="0.3">
      <c r="A46" s="47" t="s">
        <v>30</v>
      </c>
      <c r="B46" s="50">
        <f t="shared" si="21"/>
        <v>41.6015625</v>
      </c>
      <c r="C46" s="50">
        <f t="shared" si="22"/>
        <v>1.248046875</v>
      </c>
      <c r="D46" s="51">
        <f t="shared" si="23"/>
        <v>42.849609375</v>
      </c>
      <c r="E46" s="54">
        <f t="shared" si="24"/>
        <v>92.122031249999992</v>
      </c>
      <c r="F46" s="54">
        <f t="shared" si="25"/>
        <v>2.7636609374999996</v>
      </c>
      <c r="G46" s="51">
        <f t="shared" si="26"/>
        <v>94.885692187499998</v>
      </c>
      <c r="H46" s="50">
        <f t="shared" si="27"/>
        <v>145.49999999999997</v>
      </c>
      <c r="I46" s="50">
        <f t="shared" si="28"/>
        <v>4.3649999999999993</v>
      </c>
      <c r="J46" s="51">
        <f t="shared" si="29"/>
        <v>149.86499999999998</v>
      </c>
      <c r="K46" s="53">
        <f t="shared" si="30"/>
        <v>188.76330468750004</v>
      </c>
      <c r="L46" s="53">
        <f t="shared" si="31"/>
        <v>5.6628991406250009</v>
      </c>
      <c r="M46" s="55">
        <f t="shared" si="32"/>
        <v>194.42620382812504</v>
      </c>
      <c r="N46" s="53">
        <f t="shared" si="33"/>
        <v>233.1</v>
      </c>
      <c r="O46" s="53">
        <f t="shared" si="34"/>
        <v>6.9930000000000003</v>
      </c>
      <c r="P46" s="51">
        <f t="shared" si="35"/>
        <v>240.09299999999999</v>
      </c>
      <c r="Q46" s="5"/>
      <c r="R46" s="3">
        <f t="shared" si="36"/>
        <v>79.875</v>
      </c>
      <c r="S46" s="3">
        <f t="shared" si="37"/>
        <v>135.22499999999999</v>
      </c>
      <c r="T46" s="3">
        <f t="shared" si="38"/>
        <v>180</v>
      </c>
      <c r="U46" s="3">
        <f t="shared" si="39"/>
        <v>224.66250000000002</v>
      </c>
      <c r="V46" s="3">
        <f t="shared" si="40"/>
        <v>270</v>
      </c>
      <c r="W46" s="27">
        <f>'Base Premium'!G46</f>
        <v>225</v>
      </c>
    </row>
    <row r="47" spans="1:23" x14ac:dyDescent="0.3">
      <c r="A47" s="47" t="s">
        <v>74</v>
      </c>
      <c r="B47" s="50">
        <f t="shared" si="21"/>
        <v>138.671875</v>
      </c>
      <c r="C47" s="50">
        <f t="shared" si="22"/>
        <v>4.16015625</v>
      </c>
      <c r="D47" s="51">
        <f t="shared" si="23"/>
        <v>142.83203125</v>
      </c>
      <c r="E47" s="54">
        <f t="shared" si="24"/>
        <v>307.07343749999995</v>
      </c>
      <c r="F47" s="54">
        <f t="shared" si="25"/>
        <v>9.2122031249999985</v>
      </c>
      <c r="G47" s="51">
        <f t="shared" si="26"/>
        <v>316.28564062499998</v>
      </c>
      <c r="H47" s="50">
        <f t="shared" si="27"/>
        <v>484.99999999999994</v>
      </c>
      <c r="I47" s="50">
        <f t="shared" si="28"/>
        <v>14.549999999999999</v>
      </c>
      <c r="J47" s="51">
        <f t="shared" si="29"/>
        <v>499.54999999999995</v>
      </c>
      <c r="K47" s="53">
        <f t="shared" si="30"/>
        <v>629.21101562499996</v>
      </c>
      <c r="L47" s="53">
        <f t="shared" si="31"/>
        <v>18.876330468749998</v>
      </c>
      <c r="M47" s="55">
        <f t="shared" si="32"/>
        <v>648.08734609374994</v>
      </c>
      <c r="N47" s="53">
        <f t="shared" si="33"/>
        <v>777</v>
      </c>
      <c r="O47" s="53">
        <f t="shared" si="34"/>
        <v>23.31</v>
      </c>
      <c r="P47" s="51">
        <f t="shared" si="35"/>
        <v>800.31</v>
      </c>
      <c r="Q47" s="5"/>
      <c r="R47" s="3">
        <f t="shared" si="36"/>
        <v>266.25</v>
      </c>
      <c r="S47" s="3">
        <f t="shared" si="37"/>
        <v>450.75</v>
      </c>
      <c r="T47" s="3">
        <f t="shared" si="38"/>
        <v>600</v>
      </c>
      <c r="U47" s="3">
        <f t="shared" si="39"/>
        <v>748.875</v>
      </c>
      <c r="V47" s="3">
        <f t="shared" si="40"/>
        <v>900</v>
      </c>
      <c r="W47" s="27">
        <f>'Base Premium'!G47</f>
        <v>750</v>
      </c>
    </row>
    <row r="48" spans="1:23" x14ac:dyDescent="0.3">
      <c r="A48" s="47" t="s">
        <v>31</v>
      </c>
      <c r="B48" s="50">
        <f t="shared" si="21"/>
        <v>147.91666666666666</v>
      </c>
      <c r="C48" s="50">
        <f t="shared" si="22"/>
        <v>4.4375</v>
      </c>
      <c r="D48" s="51">
        <f t="shared" si="23"/>
        <v>152.35416666666666</v>
      </c>
      <c r="E48" s="54">
        <f t="shared" si="24"/>
        <v>327.54499999999996</v>
      </c>
      <c r="F48" s="54">
        <f t="shared" si="25"/>
        <v>9.8263499999999997</v>
      </c>
      <c r="G48" s="51">
        <f t="shared" si="26"/>
        <v>337.37134999999995</v>
      </c>
      <c r="H48" s="50">
        <f t="shared" si="27"/>
        <v>517.33333333333337</v>
      </c>
      <c r="I48" s="50">
        <f t="shared" si="28"/>
        <v>15.52</v>
      </c>
      <c r="J48" s="51">
        <f t="shared" si="29"/>
        <v>532.85333333333335</v>
      </c>
      <c r="K48" s="53">
        <f t="shared" si="30"/>
        <v>671.15841666666677</v>
      </c>
      <c r="L48" s="53">
        <f t="shared" si="31"/>
        <v>20.134752500000001</v>
      </c>
      <c r="M48" s="55">
        <f t="shared" si="32"/>
        <v>691.29316916666676</v>
      </c>
      <c r="N48" s="53">
        <f t="shared" si="33"/>
        <v>828.8</v>
      </c>
      <c r="O48" s="53">
        <f t="shared" si="34"/>
        <v>24.864000000000001</v>
      </c>
      <c r="P48" s="51">
        <f t="shared" si="35"/>
        <v>853.66399999999999</v>
      </c>
      <c r="R48" s="3">
        <f t="shared" si="36"/>
        <v>284</v>
      </c>
      <c r="S48" s="3">
        <f t="shared" si="37"/>
        <v>480.79999999999995</v>
      </c>
      <c r="T48" s="3">
        <f t="shared" si="38"/>
        <v>640</v>
      </c>
      <c r="U48" s="3">
        <f t="shared" si="39"/>
        <v>798.80000000000007</v>
      </c>
      <c r="V48" s="3">
        <f t="shared" si="40"/>
        <v>960</v>
      </c>
      <c r="W48" s="27">
        <f>'Base Premium'!G48</f>
        <v>800</v>
      </c>
    </row>
    <row r="49" spans="1:23" x14ac:dyDescent="0.3">
      <c r="A49" s="47" t="s">
        <v>76</v>
      </c>
      <c r="B49" s="50">
        <f t="shared" si="21"/>
        <v>73.958333333333329</v>
      </c>
      <c r="C49" s="50">
        <f t="shared" si="22"/>
        <v>2.21875</v>
      </c>
      <c r="D49" s="51">
        <f t="shared" si="23"/>
        <v>76.177083333333329</v>
      </c>
      <c r="E49" s="54">
        <f t="shared" si="24"/>
        <v>163.77249999999998</v>
      </c>
      <c r="F49" s="54">
        <f t="shared" si="25"/>
        <v>4.9131749999999998</v>
      </c>
      <c r="G49" s="51">
        <f t="shared" si="26"/>
        <v>168.68567499999997</v>
      </c>
      <c r="H49" s="50">
        <f t="shared" si="27"/>
        <v>258.66666666666669</v>
      </c>
      <c r="I49" s="50">
        <f t="shared" si="28"/>
        <v>7.76</v>
      </c>
      <c r="J49" s="51">
        <f t="shared" si="29"/>
        <v>266.42666666666668</v>
      </c>
      <c r="K49" s="53">
        <f t="shared" si="30"/>
        <v>335.57920833333338</v>
      </c>
      <c r="L49" s="53">
        <f t="shared" si="31"/>
        <v>10.067376250000001</v>
      </c>
      <c r="M49" s="55">
        <f t="shared" si="32"/>
        <v>345.64658458333338</v>
      </c>
      <c r="N49" s="53">
        <f t="shared" si="33"/>
        <v>414.4</v>
      </c>
      <c r="O49" s="53">
        <f t="shared" si="34"/>
        <v>12.432</v>
      </c>
      <c r="P49" s="51">
        <f t="shared" si="35"/>
        <v>426.83199999999999</v>
      </c>
      <c r="R49" s="3">
        <f t="shared" si="36"/>
        <v>142</v>
      </c>
      <c r="S49" s="3">
        <f t="shared" si="37"/>
        <v>240.39999999999998</v>
      </c>
      <c r="T49" s="3">
        <f t="shared" si="38"/>
        <v>320</v>
      </c>
      <c r="U49" s="3">
        <f t="shared" si="39"/>
        <v>399.40000000000003</v>
      </c>
      <c r="V49" s="3">
        <f t="shared" si="40"/>
        <v>480</v>
      </c>
      <c r="W49" s="27">
        <f>'Base Premium'!G49</f>
        <v>400</v>
      </c>
    </row>
    <row r="50" spans="1:23" x14ac:dyDescent="0.3">
      <c r="A50" s="47" t="s">
        <v>75</v>
      </c>
      <c r="B50" s="50">
        <f t="shared" si="21"/>
        <v>75.807291666666657</v>
      </c>
      <c r="C50" s="50">
        <f t="shared" si="22"/>
        <v>2.2742187499999997</v>
      </c>
      <c r="D50" s="51">
        <f t="shared" si="23"/>
        <v>78.08151041666666</v>
      </c>
      <c r="E50" s="54">
        <f t="shared" si="24"/>
        <v>167.86681250000004</v>
      </c>
      <c r="F50" s="54">
        <f t="shared" si="25"/>
        <v>5.036004375000001</v>
      </c>
      <c r="G50" s="51">
        <f t="shared" si="26"/>
        <v>172.90281687500001</v>
      </c>
      <c r="H50" s="50">
        <f t="shared" si="27"/>
        <v>265.13333333333327</v>
      </c>
      <c r="I50" s="50">
        <f t="shared" si="28"/>
        <v>7.953999999999998</v>
      </c>
      <c r="J50" s="51">
        <f t="shared" si="29"/>
        <v>273.08733333333328</v>
      </c>
      <c r="K50" s="53">
        <f t="shared" si="30"/>
        <v>343.96868854166667</v>
      </c>
      <c r="L50" s="53">
        <f t="shared" si="31"/>
        <v>10.31906065625</v>
      </c>
      <c r="M50" s="55">
        <f t="shared" si="32"/>
        <v>354.28774919791664</v>
      </c>
      <c r="N50" s="53">
        <f t="shared" si="33"/>
        <v>424.76</v>
      </c>
      <c r="O50" s="53">
        <f t="shared" si="34"/>
        <v>12.742799999999999</v>
      </c>
      <c r="P50" s="51">
        <f t="shared" si="35"/>
        <v>437.50279999999998</v>
      </c>
      <c r="R50" s="3">
        <f t="shared" si="36"/>
        <v>145.54999999999998</v>
      </c>
      <c r="S50" s="3">
        <f t="shared" si="37"/>
        <v>246.41</v>
      </c>
      <c r="T50" s="3">
        <f t="shared" si="38"/>
        <v>328</v>
      </c>
      <c r="U50" s="3">
        <f t="shared" si="39"/>
        <v>409.38500000000005</v>
      </c>
      <c r="V50" s="3">
        <f t="shared" si="40"/>
        <v>492</v>
      </c>
      <c r="W50" s="27">
        <f>'Base Premium'!G50</f>
        <v>410</v>
      </c>
    </row>
    <row r="51" spans="1:23" x14ac:dyDescent="0.3">
      <c r="A51" s="47" t="s">
        <v>56</v>
      </c>
      <c r="B51" s="50">
        <f t="shared" si="21"/>
        <v>83.203125</v>
      </c>
      <c r="C51" s="50">
        <f t="shared" si="22"/>
        <v>2.49609375</v>
      </c>
      <c r="D51" s="51">
        <f t="shared" si="23"/>
        <v>85.69921875</v>
      </c>
      <c r="E51" s="54">
        <f t="shared" si="24"/>
        <v>184.24406249999998</v>
      </c>
      <c r="F51" s="54">
        <f t="shared" si="25"/>
        <v>5.5273218749999993</v>
      </c>
      <c r="G51" s="51">
        <f t="shared" si="26"/>
        <v>189.771384375</v>
      </c>
      <c r="H51" s="50">
        <f t="shared" si="27"/>
        <v>290.99999999999994</v>
      </c>
      <c r="I51" s="50">
        <f t="shared" si="28"/>
        <v>8.7299999999999986</v>
      </c>
      <c r="J51" s="51">
        <f t="shared" si="29"/>
        <v>299.72999999999996</v>
      </c>
      <c r="K51" s="53">
        <f t="shared" si="30"/>
        <v>377.52660937500008</v>
      </c>
      <c r="L51" s="53">
        <f t="shared" si="31"/>
        <v>11.325798281250002</v>
      </c>
      <c r="M51" s="55">
        <f t="shared" si="32"/>
        <v>388.85240765625008</v>
      </c>
      <c r="N51" s="53">
        <f t="shared" si="33"/>
        <v>466.2</v>
      </c>
      <c r="O51" s="53">
        <f t="shared" si="34"/>
        <v>13.986000000000001</v>
      </c>
      <c r="P51" s="51">
        <f t="shared" si="35"/>
        <v>480.18599999999998</v>
      </c>
      <c r="R51" s="3">
        <f t="shared" si="36"/>
        <v>159.75</v>
      </c>
      <c r="S51" s="3">
        <f t="shared" si="37"/>
        <v>270.45</v>
      </c>
      <c r="T51" s="3">
        <f t="shared" si="38"/>
        <v>360</v>
      </c>
      <c r="U51" s="3">
        <f t="shared" si="39"/>
        <v>449.32500000000005</v>
      </c>
      <c r="V51" s="3">
        <f t="shared" si="40"/>
        <v>540</v>
      </c>
      <c r="W51" s="27">
        <f>'Base Premium'!G51</f>
        <v>450</v>
      </c>
    </row>
    <row r="52" spans="1:23" x14ac:dyDescent="0.3">
      <c r="A52" s="47" t="s">
        <v>57</v>
      </c>
      <c r="B52" s="50">
        <f t="shared" si="21"/>
        <v>92.447916666666671</v>
      </c>
      <c r="C52" s="50">
        <f t="shared" si="22"/>
        <v>2.7734375</v>
      </c>
      <c r="D52" s="51">
        <f t="shared" si="23"/>
        <v>95.221354166666671</v>
      </c>
      <c r="E52" s="54">
        <f t="shared" si="24"/>
        <v>204.71562500000002</v>
      </c>
      <c r="F52" s="54">
        <f t="shared" si="25"/>
        <v>6.1414687500000005</v>
      </c>
      <c r="G52" s="51">
        <f t="shared" si="26"/>
        <v>210.85709375000002</v>
      </c>
      <c r="H52" s="50">
        <f t="shared" si="27"/>
        <v>323.33333333333331</v>
      </c>
      <c r="I52" s="50">
        <f t="shared" si="28"/>
        <v>9.6999999999999993</v>
      </c>
      <c r="J52" s="51">
        <f t="shared" si="29"/>
        <v>333.0333333333333</v>
      </c>
      <c r="K52" s="53">
        <f t="shared" si="30"/>
        <v>419.4740104166666</v>
      </c>
      <c r="L52" s="53">
        <f t="shared" si="31"/>
        <v>12.584220312499999</v>
      </c>
      <c r="M52" s="55">
        <f t="shared" si="32"/>
        <v>432.05823072916661</v>
      </c>
      <c r="N52" s="53">
        <f t="shared" si="33"/>
        <v>518</v>
      </c>
      <c r="O52" s="53">
        <f t="shared" si="34"/>
        <v>15.54</v>
      </c>
      <c r="P52" s="51">
        <f t="shared" si="35"/>
        <v>533.54</v>
      </c>
      <c r="R52" s="3">
        <f t="shared" si="36"/>
        <v>177.5</v>
      </c>
      <c r="S52" s="3">
        <f t="shared" si="37"/>
        <v>300.5</v>
      </c>
      <c r="T52" s="3">
        <f t="shared" si="38"/>
        <v>400</v>
      </c>
      <c r="U52" s="3">
        <f t="shared" si="39"/>
        <v>499.25</v>
      </c>
      <c r="V52" s="3">
        <f t="shared" si="40"/>
        <v>600</v>
      </c>
      <c r="W52" s="27">
        <f>'Base Premium'!G52</f>
        <v>500</v>
      </c>
    </row>
    <row r="53" spans="1:23" x14ac:dyDescent="0.3">
      <c r="A53" s="47" t="s">
        <v>58</v>
      </c>
      <c r="B53" s="50">
        <f t="shared" si="21"/>
        <v>147.91666666666666</v>
      </c>
      <c r="C53" s="50">
        <f t="shared" si="22"/>
        <v>4.4375</v>
      </c>
      <c r="D53" s="51">
        <f t="shared" si="23"/>
        <v>152.35416666666666</v>
      </c>
      <c r="E53" s="54">
        <f t="shared" si="24"/>
        <v>327.54499999999996</v>
      </c>
      <c r="F53" s="54">
        <f t="shared" si="25"/>
        <v>9.8263499999999997</v>
      </c>
      <c r="G53" s="51">
        <f t="shared" si="26"/>
        <v>337.37134999999995</v>
      </c>
      <c r="H53" s="50">
        <f t="shared" si="27"/>
        <v>517.33333333333337</v>
      </c>
      <c r="I53" s="50">
        <f t="shared" si="28"/>
        <v>15.52</v>
      </c>
      <c r="J53" s="51">
        <f t="shared" si="29"/>
        <v>532.85333333333335</v>
      </c>
      <c r="K53" s="53">
        <f t="shared" si="30"/>
        <v>671.15841666666677</v>
      </c>
      <c r="L53" s="53">
        <f t="shared" si="31"/>
        <v>20.134752500000001</v>
      </c>
      <c r="M53" s="55">
        <f t="shared" si="32"/>
        <v>691.29316916666676</v>
      </c>
      <c r="N53" s="53">
        <f t="shared" si="33"/>
        <v>828.8</v>
      </c>
      <c r="O53" s="53">
        <f t="shared" si="34"/>
        <v>24.864000000000001</v>
      </c>
      <c r="P53" s="51">
        <f t="shared" si="35"/>
        <v>853.66399999999999</v>
      </c>
      <c r="R53" s="3">
        <f t="shared" si="36"/>
        <v>284</v>
      </c>
      <c r="S53" s="3">
        <f t="shared" si="37"/>
        <v>480.79999999999995</v>
      </c>
      <c r="T53" s="3">
        <f t="shared" si="38"/>
        <v>640</v>
      </c>
      <c r="U53" s="3">
        <f t="shared" si="39"/>
        <v>798.80000000000007</v>
      </c>
      <c r="V53" s="3">
        <f t="shared" si="40"/>
        <v>960</v>
      </c>
      <c r="W53" s="27">
        <f>'Base Premium'!G53</f>
        <v>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Base Premium</vt:lpstr>
      <vt:lpstr>1st Fortnight</vt:lpstr>
      <vt:lpstr>2nd Fortnight</vt:lpstr>
      <vt:lpstr>3rd Fortnight</vt:lpstr>
      <vt:lpstr>4th Fortnight</vt:lpstr>
      <vt:lpstr>5th Fortnight</vt:lpstr>
      <vt:lpstr>6th Fortnight</vt:lpstr>
      <vt:lpstr>'1st Fortnight'!Print_Area</vt:lpstr>
      <vt:lpstr>'Base Premium'!Print_Area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Advantage</cp:lastModifiedBy>
  <cp:lastPrinted>2018-02-19T15:06:32Z</cp:lastPrinted>
  <dcterms:created xsi:type="dcterms:W3CDTF">2009-03-19T07:56:02Z</dcterms:created>
  <dcterms:modified xsi:type="dcterms:W3CDTF">2021-03-19T12:03:01Z</dcterms:modified>
</cp:coreProperties>
</file>